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Документы РЭК\Приказы_РЭК\Приказы об утверждении инвест программ\2023\Приказ 10-ип от 30_10_2023 Н-Ряз ТЭЦ\"/>
    </mc:Choice>
  </mc:AlternateContent>
  <xr:revisionPtr revIDLastSave="0" documentId="8_{80D1DD7C-7EFA-4CD5-A8A1-168144D4C42B}" xr6:coauthVersionLast="47" xr6:coauthVersionMax="47" xr10:uidLastSave="{00000000-0000-0000-0000-000000000000}"/>
  <bookViews>
    <workbookView xWindow="180" yWindow="465" windowWidth="28215" windowHeight="14655" xr2:uid="{E0DBBAB6-8A26-43A0-8C97-A0839F2FB6FA}"/>
  </bookViews>
  <sheets>
    <sheet name="1" sheetId="1" r:id="rId1"/>
    <sheet name="2" sheetId="2" r:id="rId2"/>
    <sheet name="3" sheetId="3" r:id="rId3"/>
    <sheet name="4" sheetId="4" r:id="rId4"/>
    <sheet name="5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mm1" localSheetId="0">[2]ПРОГНОЗ_1!#REF!</definedName>
    <definedName name="__mm1" localSheetId="1">[2]ПРОГНОЗ_1!#REF!</definedName>
    <definedName name="__mm1" localSheetId="2">[2]ПРОГНОЗ_1!#REF!</definedName>
    <definedName name="__mm1" localSheetId="3">[2]ПРОГНОЗ_1!#REF!</definedName>
    <definedName name="__mm1">[2]ПРОГНОЗ_1!#REF!</definedName>
    <definedName name="_def1999" localSheetId="0">'[3]1999-veca'!#REF!</definedName>
    <definedName name="_def1999" localSheetId="1">'[3]1999-veca'!#REF!</definedName>
    <definedName name="_def1999" localSheetId="2">'[3]1999-veca'!#REF!</definedName>
    <definedName name="_def1999" localSheetId="3">'[3]1999-veca'!#REF!</definedName>
    <definedName name="_def1999">'[3]1999-veca'!#REF!</definedName>
    <definedName name="_def2000г" localSheetId="0">#REF!</definedName>
    <definedName name="_def2000г" localSheetId="1">#REF!</definedName>
    <definedName name="_def2000г" localSheetId="2">#REF!</definedName>
    <definedName name="_def2000г" localSheetId="3">#REF!</definedName>
    <definedName name="_def2000г">#REF!</definedName>
    <definedName name="_def2001г" localSheetId="0">#REF!</definedName>
    <definedName name="_def2001г" localSheetId="1">#REF!</definedName>
    <definedName name="_def2001г" localSheetId="2">#REF!</definedName>
    <definedName name="_def2001г" localSheetId="3">#REF!</definedName>
    <definedName name="_def2001г">#REF!</definedName>
    <definedName name="_def2002г" localSheetId="0">#REF!</definedName>
    <definedName name="_def2002г" localSheetId="1">#REF!</definedName>
    <definedName name="_def2002г" localSheetId="2">#REF!</definedName>
    <definedName name="_def2002г" localSheetId="3">#REF!</definedName>
    <definedName name="_def2002г">#REF!</definedName>
    <definedName name="_inf2000" localSheetId="0">#REF!</definedName>
    <definedName name="_inf2000" localSheetId="1">#REF!</definedName>
    <definedName name="_inf2000" localSheetId="2">#REF!</definedName>
    <definedName name="_inf2000" localSheetId="3">#REF!</definedName>
    <definedName name="_inf2000">#REF!</definedName>
    <definedName name="_inf2001" localSheetId="0">#REF!</definedName>
    <definedName name="_inf2001" localSheetId="1">#REF!</definedName>
    <definedName name="_inf2001" localSheetId="2">#REF!</definedName>
    <definedName name="_inf2001" localSheetId="3">#REF!</definedName>
    <definedName name="_inf2001">#REF!</definedName>
    <definedName name="_inf2002" localSheetId="0">#REF!</definedName>
    <definedName name="_inf2002" localSheetId="1">#REF!</definedName>
    <definedName name="_inf2002" localSheetId="2">#REF!</definedName>
    <definedName name="_inf2002" localSheetId="3">#REF!</definedName>
    <definedName name="_inf2002">#REF!</definedName>
    <definedName name="_inf2003" localSheetId="0">#REF!</definedName>
    <definedName name="_inf2003" localSheetId="1">#REF!</definedName>
    <definedName name="_inf2003" localSheetId="2">#REF!</definedName>
    <definedName name="_inf2003" localSheetId="3">#REF!</definedName>
    <definedName name="_inf2003">#REF!</definedName>
    <definedName name="_inf2004" localSheetId="0">#REF!</definedName>
    <definedName name="_inf2004" localSheetId="1">#REF!</definedName>
    <definedName name="_inf2004" localSheetId="2">#REF!</definedName>
    <definedName name="_inf2004" localSheetId="3">#REF!</definedName>
    <definedName name="_inf2004">#REF!</definedName>
    <definedName name="_inf2005" localSheetId="0">#REF!</definedName>
    <definedName name="_inf2005" localSheetId="1">#REF!</definedName>
    <definedName name="_inf2005" localSheetId="2">#REF!</definedName>
    <definedName name="_inf2005" localSheetId="3">#REF!</definedName>
    <definedName name="_inf2005">#REF!</definedName>
    <definedName name="_inf2006" localSheetId="0">#REF!</definedName>
    <definedName name="_inf2006" localSheetId="1">#REF!</definedName>
    <definedName name="_inf2006" localSheetId="2">#REF!</definedName>
    <definedName name="_inf2006" localSheetId="3">#REF!</definedName>
    <definedName name="_inf2006">#REF!</definedName>
    <definedName name="_inf2007" localSheetId="0">#REF!</definedName>
    <definedName name="_inf2007" localSheetId="1">#REF!</definedName>
    <definedName name="_inf2007" localSheetId="2">#REF!</definedName>
    <definedName name="_inf2007" localSheetId="3">#REF!</definedName>
    <definedName name="_inf2007">#REF!</definedName>
    <definedName name="_inf2008" localSheetId="0">#REF!</definedName>
    <definedName name="_inf2008" localSheetId="1">#REF!</definedName>
    <definedName name="_inf2008" localSheetId="2">#REF!</definedName>
    <definedName name="_inf2008" localSheetId="3">#REF!</definedName>
    <definedName name="_inf2008">#REF!</definedName>
    <definedName name="_inf2009" localSheetId="0">#REF!</definedName>
    <definedName name="_inf2009" localSheetId="1">#REF!</definedName>
    <definedName name="_inf2009" localSheetId="2">#REF!</definedName>
    <definedName name="_inf2009" localSheetId="3">#REF!</definedName>
    <definedName name="_inf2009">#REF!</definedName>
    <definedName name="_inf2010" localSheetId="0">#REF!</definedName>
    <definedName name="_inf2010" localSheetId="1">#REF!</definedName>
    <definedName name="_inf2010" localSheetId="2">#REF!</definedName>
    <definedName name="_inf2010" localSheetId="3">#REF!</definedName>
    <definedName name="_inf2010">#REF!</definedName>
    <definedName name="_inf2011" localSheetId="0">#REF!</definedName>
    <definedName name="_inf2011" localSheetId="1">#REF!</definedName>
    <definedName name="_inf2011" localSheetId="2">#REF!</definedName>
    <definedName name="_inf2011" localSheetId="3">#REF!</definedName>
    <definedName name="_inf2011">#REF!</definedName>
    <definedName name="_inf2012" localSheetId="0">#REF!</definedName>
    <definedName name="_inf2012" localSheetId="1">#REF!</definedName>
    <definedName name="_inf2012" localSheetId="2">#REF!</definedName>
    <definedName name="_inf2012" localSheetId="3">#REF!</definedName>
    <definedName name="_inf2012">#REF!</definedName>
    <definedName name="_inf2013" localSheetId="0">#REF!</definedName>
    <definedName name="_inf2013" localSheetId="1">#REF!</definedName>
    <definedName name="_inf2013" localSheetId="2">#REF!</definedName>
    <definedName name="_inf2013" localSheetId="3">#REF!</definedName>
    <definedName name="_inf2013">#REF!</definedName>
    <definedName name="_inf2014" localSheetId="0">#REF!</definedName>
    <definedName name="_inf2014" localSheetId="1">#REF!</definedName>
    <definedName name="_inf2014" localSheetId="2">#REF!</definedName>
    <definedName name="_inf2014" localSheetId="3">#REF!</definedName>
    <definedName name="_inf2014">#REF!</definedName>
    <definedName name="_inf2015" localSheetId="0">#REF!</definedName>
    <definedName name="_inf2015" localSheetId="1">#REF!</definedName>
    <definedName name="_inf2015" localSheetId="2">#REF!</definedName>
    <definedName name="_inf2015" localSheetId="3">#REF!</definedName>
    <definedName name="_inf2015">#REF!</definedName>
    <definedName name="_infl.99" localSheetId="0">[4]vec!#REF!</definedName>
    <definedName name="_infl.99" localSheetId="1">[4]vec!#REF!</definedName>
    <definedName name="_infl.99" localSheetId="2">[4]vec!#REF!</definedName>
    <definedName name="_infl.99" localSheetId="3">[4]vec!#REF!</definedName>
    <definedName name="_infl.99">[4]vec!#REF!</definedName>
    <definedName name="_mm1" localSheetId="0">[2]ПРОГНОЗ_1!#REF!</definedName>
    <definedName name="_mm1" localSheetId="1">[2]ПРОГНОЗ_1!#REF!</definedName>
    <definedName name="_mm1" localSheetId="2">[2]ПРОГНОЗ_1!#REF!</definedName>
    <definedName name="_mm1" localSheetId="3">[2]ПРОГНОЗ_1!#REF!</definedName>
    <definedName name="_mm1">[2]ПРОГНОЗ_1!#REF!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a04t" localSheetId="0">#REF!</definedName>
    <definedName name="a04t" localSheetId="1">#REF!</definedName>
    <definedName name="a04t" localSheetId="2">#REF!</definedName>
    <definedName name="a04t" localSheetId="3">#REF!</definedName>
    <definedName name="a04t">#REF!</definedName>
    <definedName name="AccessDatabase" hidden="1">"D:\Work\Access\m10_old.mdb"</definedName>
    <definedName name="AF_CURR_NAME" localSheetId="0">#REF!</definedName>
    <definedName name="AF_CURR_NAME" localSheetId="1">#REF!</definedName>
    <definedName name="AF_CURR_NAME" localSheetId="2">#REF!</definedName>
    <definedName name="AF_CURR_NAME" localSheetId="3">#REF!</definedName>
    <definedName name="AF_CURR_NAME">#REF!</definedName>
    <definedName name="AF_PERIODS" localSheetId="0">#REF!</definedName>
    <definedName name="AF_PERIODS" localSheetId="1">#REF!</definedName>
    <definedName name="AF_PERIODS" localSheetId="2">#REF!</definedName>
    <definedName name="AF_PERIODS" localSheetId="3">#REF!</definedName>
    <definedName name="AF_PERIODS">#REF!</definedName>
    <definedName name="CompOt">#N/A</definedName>
    <definedName name="CompRas">#N/A</definedName>
    <definedName name="ddd" localSheetId="0">[5]ПРОГНОЗ_1!#REF!</definedName>
    <definedName name="ddd" localSheetId="1">[5]ПРОГНОЗ_1!#REF!</definedName>
    <definedName name="ddd" localSheetId="2">[5]ПРОГНОЗ_1!#REF!</definedName>
    <definedName name="ddd" localSheetId="3">[5]ПРОГНОЗ_1!#REF!</definedName>
    <definedName name="ddd">[5]ПРОГНОЗ_1!#REF!</definedName>
    <definedName name="DOLL" localSheetId="0">#REF!</definedName>
    <definedName name="DOLL" localSheetId="1">#REF!</definedName>
    <definedName name="DOLL" localSheetId="2">#REF!</definedName>
    <definedName name="DOLL" localSheetId="3">#REF!</definedName>
    <definedName name="DOLL">#REF!</definedName>
    <definedName name="Excel_BuiltIn_Print_Area_2" localSheetId="0">#REF!</definedName>
    <definedName name="Excel_BuiltIn_Print_Area_2" localSheetId="1">#REF!</definedName>
    <definedName name="Excel_BuiltIn_Print_Area_2" localSheetId="2">#REF!</definedName>
    <definedName name="Excel_BuiltIn_Print_Area_2" localSheetId="3">#REF!</definedName>
    <definedName name="Excel_BuiltIn_Print_Area_2">#REF!</definedName>
    <definedName name="Excel_BuiltIn_Print_Titles_2" localSheetId="0">#REF!</definedName>
    <definedName name="Excel_BuiltIn_Print_Titles_2" localSheetId="1">#REF!</definedName>
    <definedName name="Excel_BuiltIn_Print_Titles_2" localSheetId="2">#REF!</definedName>
    <definedName name="Excel_BuiltIn_Print_Titles_2" localSheetId="3">#REF!</definedName>
    <definedName name="Excel_BuiltIn_Print_Titles_2">#REF!</definedName>
    <definedName name="Excel_BuiltIn_Print_Titles_2_1" localSheetId="0">#REF!,#REF!</definedName>
    <definedName name="Excel_BuiltIn_Print_Titles_2_1" localSheetId="1">#REF!,#REF!</definedName>
    <definedName name="Excel_BuiltIn_Print_Titles_2_1" localSheetId="2">#REF!,#REF!</definedName>
    <definedName name="Excel_BuiltIn_Print_Titles_2_1" localSheetId="3">#REF!,#REF!</definedName>
    <definedName name="Excel_BuiltIn_Print_Titles_2_1">#REF!,#REF!</definedName>
    <definedName name="Excel_BuiltIn_Print_Titles_3" localSheetId="0">#REF!</definedName>
    <definedName name="Excel_BuiltIn_Print_Titles_3" localSheetId="1">#REF!</definedName>
    <definedName name="Excel_BuiltIn_Print_Titles_3" localSheetId="2">#REF!</definedName>
    <definedName name="Excel_BuiltIn_Print_Titles_3" localSheetId="3">#REF!</definedName>
    <definedName name="Excel_BuiltIn_Print_Titles_3">#REF!</definedName>
    <definedName name="Excel_BuiltIn_Print_Titles_3_1" localSheetId="0">#REF!,#REF!</definedName>
    <definedName name="Excel_BuiltIn_Print_Titles_3_1" localSheetId="1">#REF!,#REF!</definedName>
    <definedName name="Excel_BuiltIn_Print_Titles_3_1" localSheetId="2">#REF!,#REF!</definedName>
    <definedName name="Excel_BuiltIn_Print_Titles_3_1" localSheetId="3">#REF!,#REF!</definedName>
    <definedName name="Excel_BuiltIn_Print_Titles_3_1">#REF!,#REF!</definedName>
    <definedName name="Excel_BuiltIn_Print_Titles_3_1_1" localSheetId="0">#REF!,#REF!</definedName>
    <definedName name="Excel_BuiltIn_Print_Titles_3_1_1" localSheetId="1">#REF!,#REF!</definedName>
    <definedName name="Excel_BuiltIn_Print_Titles_3_1_1" localSheetId="2">#REF!,#REF!</definedName>
    <definedName name="Excel_BuiltIn_Print_Titles_3_1_1" localSheetId="3">#REF!,#REF!</definedName>
    <definedName name="Excel_BuiltIn_Print_Titles_3_1_1">#REF!,#REF!</definedName>
    <definedName name="Excel_BuiltIn_Print_Titles_3_1_1_1" localSheetId="0">#REF!</definedName>
    <definedName name="Excel_BuiltIn_Print_Titles_3_1_1_1" localSheetId="1">#REF!</definedName>
    <definedName name="Excel_BuiltIn_Print_Titles_3_1_1_1" localSheetId="2">#REF!</definedName>
    <definedName name="Excel_BuiltIn_Print_Titles_3_1_1_1" localSheetId="3">#REF!</definedName>
    <definedName name="Excel_BuiltIn_Print_Titles_3_1_1_1">#REF!</definedName>
    <definedName name="Excel_BuiltIn_Print_Titles_3_1_1_1_1" localSheetId="0">#REF!</definedName>
    <definedName name="Excel_BuiltIn_Print_Titles_3_1_1_1_1" localSheetId="1">#REF!</definedName>
    <definedName name="Excel_BuiltIn_Print_Titles_3_1_1_1_1" localSheetId="2">#REF!</definedName>
    <definedName name="Excel_BuiltIn_Print_Titles_3_1_1_1_1" localSheetId="3">#REF!</definedName>
    <definedName name="Excel_BuiltIn_Print_Titles_3_1_1_1_1">#REF!</definedName>
    <definedName name="Excel_BuiltIn_Print_Titles_3_1_1_1_1_1" localSheetId="0">#REF!,#REF!</definedName>
    <definedName name="Excel_BuiltIn_Print_Titles_3_1_1_1_1_1" localSheetId="1">#REF!,#REF!</definedName>
    <definedName name="Excel_BuiltIn_Print_Titles_3_1_1_1_1_1" localSheetId="2">#REF!,#REF!</definedName>
    <definedName name="Excel_BuiltIn_Print_Titles_3_1_1_1_1_1" localSheetId="3">#REF!,#REF!</definedName>
    <definedName name="Excel_BuiltIn_Print_Titles_3_1_1_1_1_1">#REF!,#REF!</definedName>
    <definedName name="F10_FST_IND" localSheetId="0">#REF!</definedName>
    <definedName name="F10_FST_IND" localSheetId="1">#REF!</definedName>
    <definedName name="F10_FST_IND" localSheetId="2">#REF!</definedName>
    <definedName name="F10_FST_IND" localSheetId="3">#REF!</definedName>
    <definedName name="F10_FST_IND">#REF!</definedName>
    <definedName name="F10_FST_OPT" localSheetId="0">#REF!</definedName>
    <definedName name="F10_FST_OPT" localSheetId="1">#REF!</definedName>
    <definedName name="F10_FST_OPT" localSheetId="2">#REF!</definedName>
    <definedName name="F10_FST_OPT" localSheetId="3">#REF!</definedName>
    <definedName name="F10_FST_OPT">#REF!</definedName>
    <definedName name="F10_FST_OPT_1" localSheetId="0">#REF!</definedName>
    <definedName name="F10_FST_OPT_1" localSheetId="1">#REF!</definedName>
    <definedName name="F10_FST_OPT_1" localSheetId="2">#REF!</definedName>
    <definedName name="F10_FST_OPT_1" localSheetId="3">#REF!</definedName>
    <definedName name="F10_FST_OPT_1">#REF!</definedName>
    <definedName name="F10_FST_OPT_2" localSheetId="0">#REF!</definedName>
    <definedName name="F10_FST_OPT_2" localSheetId="1">#REF!</definedName>
    <definedName name="F10_FST_OPT_2" localSheetId="2">#REF!</definedName>
    <definedName name="F10_FST_OPT_2" localSheetId="3">#REF!</definedName>
    <definedName name="F10_FST_OPT_2">#REF!</definedName>
    <definedName name="F10_FST_ROZN" localSheetId="0">#REF!</definedName>
    <definedName name="F10_FST_ROZN" localSheetId="1">#REF!</definedName>
    <definedName name="F10_FST_ROZN" localSheetId="2">#REF!</definedName>
    <definedName name="F10_FST_ROZN" localSheetId="3">#REF!</definedName>
    <definedName name="F10_FST_ROZN">#REF!</definedName>
    <definedName name="F10_FST_ROZN_1" localSheetId="0">#REF!</definedName>
    <definedName name="F10_FST_ROZN_1" localSheetId="1">#REF!</definedName>
    <definedName name="F10_FST_ROZN_1" localSheetId="2">#REF!</definedName>
    <definedName name="F10_FST_ROZN_1" localSheetId="3">#REF!</definedName>
    <definedName name="F10_FST_ROZN_1">#REF!</definedName>
    <definedName name="F10_FST_ROZN_2" localSheetId="0">#REF!</definedName>
    <definedName name="F10_FST_ROZN_2" localSheetId="1">#REF!</definedName>
    <definedName name="F10_FST_ROZN_2" localSheetId="2">#REF!</definedName>
    <definedName name="F10_FST_ROZN_2" localSheetId="3">#REF!</definedName>
    <definedName name="F10_FST_ROZN_2">#REF!</definedName>
    <definedName name="ff" localSheetId="0">#REF!</definedName>
    <definedName name="ff" localSheetId="1">#REF!</definedName>
    <definedName name="ff" localSheetId="2">#REF!</definedName>
    <definedName name="ff" localSheetId="3">#REF!</definedName>
    <definedName name="ff">#REF!</definedName>
    <definedName name="fffff" localSheetId="0">'[6]Гр5(о)'!#REF!</definedName>
    <definedName name="fffff" localSheetId="1">'[6]Гр5(о)'!#REF!</definedName>
    <definedName name="fffff" localSheetId="2">'[6]Гр5(о)'!#REF!</definedName>
    <definedName name="fffff" localSheetId="3">'[6]Гр5(о)'!#REF!</definedName>
    <definedName name="fffff">'[6]Гр5(о)'!#REF!</definedName>
    <definedName name="FST_IND_F" localSheetId="0">#REF!</definedName>
    <definedName name="FST_IND_F" localSheetId="1">#REF!</definedName>
    <definedName name="FST_IND_F" localSheetId="2">#REF!</definedName>
    <definedName name="FST_IND_F" localSheetId="3">#REF!</definedName>
    <definedName name="FST_IND_F">#REF!</definedName>
    <definedName name="FST_IND_T" localSheetId="0">#REF!</definedName>
    <definedName name="FST_IND_T" localSheetId="1">#REF!</definedName>
    <definedName name="FST_IND_T" localSheetId="2">#REF!</definedName>
    <definedName name="FST_IND_T" localSheetId="3">#REF!</definedName>
    <definedName name="FST_IND_T">#REF!</definedName>
    <definedName name="gggg" localSheetId="0">#REF!</definedName>
    <definedName name="gggg" localSheetId="1">#REF!</definedName>
    <definedName name="gggg" localSheetId="2">#REF!</definedName>
    <definedName name="gggg" localSheetId="3">#REF!</definedName>
    <definedName name="gggg">#REF!</definedName>
    <definedName name="god">[7]Титульный!$F$10</definedName>
    <definedName name="jjjj" localSheetId="0">'[8]Гр5(о)'!#REF!</definedName>
    <definedName name="jjjj" localSheetId="1">'[8]Гр5(о)'!#REF!</definedName>
    <definedName name="jjjj" localSheetId="2">'[8]Гр5(о)'!#REF!</definedName>
    <definedName name="jjjj" localSheetId="3">'[8]Гр5(о)'!#REF!</definedName>
    <definedName name="jjjj">'[8]Гр5(о)'!#REF!</definedName>
    <definedName name="LANGUAGE" localSheetId="0">#REF!</definedName>
    <definedName name="LANGUAGE" localSheetId="1">#REF!</definedName>
    <definedName name="LANGUAGE" localSheetId="2">#REF!</definedName>
    <definedName name="LANGUAGE" localSheetId="3">#REF!</definedName>
    <definedName name="LANGUAGE">#REF!</definedName>
    <definedName name="p2_" localSheetId="0">#REF!</definedName>
    <definedName name="p2_" localSheetId="1">#REF!</definedName>
    <definedName name="p2_" localSheetId="2">#REF!</definedName>
    <definedName name="p2_" localSheetId="3">#REF!</definedName>
    <definedName name="p2_">#REF!</definedName>
    <definedName name="p3_" localSheetId="0">#REF!</definedName>
    <definedName name="p3_" localSheetId="1">#REF!</definedName>
    <definedName name="p3_" localSheetId="2">#REF!</definedName>
    <definedName name="p3_" localSheetId="3">#REF!</definedName>
    <definedName name="p3_">#REF!</definedName>
    <definedName name="p4_" localSheetId="0">#REF!</definedName>
    <definedName name="p4_" localSheetId="1">#REF!</definedName>
    <definedName name="p4_" localSheetId="2">#REF!</definedName>
    <definedName name="p4_" localSheetId="3">#REF!</definedName>
    <definedName name="p4_">#REF!</definedName>
    <definedName name="P6_T2.1?Protection" localSheetId="0">P1_T2.1?Protection</definedName>
    <definedName name="P6_T2.1?Protection" localSheetId="1">P1_T2.1?Protection</definedName>
    <definedName name="P6_T2.1?Protection" localSheetId="2">P1_T2.1?Protection</definedName>
    <definedName name="P6_T2.1?Protection" localSheetId="3">P1_T2.1?Protection</definedName>
    <definedName name="P6_T2.1?Protection">P1_T2.1?Protection</definedName>
    <definedName name="SCOPE_16_PRT" localSheetId="0">P1_SCOPE_16_PRT,P2_SCOPE_16_PRT</definedName>
    <definedName name="SCOPE_16_PRT" localSheetId="1">P1_SCOPE_16_PRT,P2_SCOPE_16_PRT</definedName>
    <definedName name="SCOPE_16_PRT" localSheetId="2">P1_SCOPE_16_PRT,P2_SCOPE_16_PRT</definedName>
    <definedName name="SCOPE_16_PRT" localSheetId="3">P1_SCOPE_16_PRT,P2_SCOPE_16_PRT</definedName>
    <definedName name="SCOPE_16_PRT">P1_SCOPE_16_PRT,P2_SCOPE_16_PRT</definedName>
    <definedName name="SCOPE_PER_PRT" localSheetId="0">P5_SCOPE_PER_PRT,P6_SCOPE_PER_PRT,P7_SCOPE_PER_PRT,P8_SCOPE_PER_PRT</definedName>
    <definedName name="SCOPE_PER_PRT" localSheetId="1">P5_SCOPE_PER_PRT,P6_SCOPE_PER_PRT,P7_SCOPE_PER_PRT,P8_SCOPE_PER_PRT</definedName>
    <definedName name="SCOPE_PER_PRT" localSheetId="2">P5_SCOPE_PER_PRT,P6_SCOPE_PER_PRT,P7_SCOPE_PER_PRT,P8_SCOPE_PER_PRT</definedName>
    <definedName name="SCOPE_PER_PRT" localSheetId="3">P5_SCOPE_PER_PRT,P6_SCOPE_PER_PRT,P7_SCOPE_PER_PRT,P8_SCOPE_PER_PRT</definedName>
    <definedName name="SCOPE_PER_PRT">P5_SCOPE_PER_PRT,P6_SCOPE_PER_PRT,P7_SCOPE_PER_PRT,P8_SCOPE_PER_PRT</definedName>
    <definedName name="SCOPE_SV_PRT" localSheetId="0">P1_SCOPE_SV_PRT,P2_SCOPE_SV_PRT,P3_SCOPE_SV_PRT</definedName>
    <definedName name="SCOPE_SV_PRT" localSheetId="1">P1_SCOPE_SV_PRT,P2_SCOPE_SV_PRT,P3_SCOPE_SV_PRT</definedName>
    <definedName name="SCOPE_SV_PRT" localSheetId="2">P1_SCOPE_SV_PRT,P2_SCOPE_SV_PRT,P3_SCOPE_SV_PRT</definedName>
    <definedName name="SCOPE_SV_PRT" localSheetId="3">P1_SCOPE_SV_PRT,P2_SCOPE_SV_PRT,P3_SCOPE_SV_PRT</definedName>
    <definedName name="SCOPE_SV_PRT">P1_SCOPE_SV_PRT,P2_SCOPE_SV_PRT,P3_SCOPE_SV_PRT</definedName>
    <definedName name="Sheet2?prefix?">"H"</definedName>
    <definedName name="T2.1?Protection" localSheetId="0">'1'!P6_T2.1?Protection</definedName>
    <definedName name="T2.1?Protection" localSheetId="1">'2'!P6_T2.1?Protection</definedName>
    <definedName name="T2.1?Protection" localSheetId="2">'3'!P6_T2.1?Protection</definedName>
    <definedName name="T2.1?Protection" localSheetId="3">'4'!P6_T2.1?Protection</definedName>
    <definedName name="T2.1?Protection">P6_T2.1?Protection</definedName>
    <definedName name="T2?Protection" localSheetId="0">P1_T2?Protection,P2_T2?Protection</definedName>
    <definedName name="T2?Protection" localSheetId="1">P1_T2?Protection,P2_T2?Protection</definedName>
    <definedName name="T2?Protection" localSheetId="2">P1_T2?Protection,P2_T2?Protection</definedName>
    <definedName name="T2?Protection" localSheetId="3">P1_T2?Protection,P2_T2?Protection</definedName>
    <definedName name="T2?Protection">P1_T2?Protection,P2_T2?Protection</definedName>
    <definedName name="T2_DiapProt" localSheetId="0">P1_T2_DiapProt,P2_T2_DiapProt</definedName>
    <definedName name="T2_DiapProt" localSheetId="1">P1_T2_DiapProt,P2_T2_DiapProt</definedName>
    <definedName name="T2_DiapProt" localSheetId="2">P1_T2_DiapProt,P2_T2_DiapProt</definedName>
    <definedName name="T2_DiapProt" localSheetId="3">P1_T2_DiapProt,P2_T2_DiapProt</definedName>
    <definedName name="T2_DiapProt">P1_T2_DiapProt,P2_T2_DiapProt</definedName>
    <definedName name="tabblee" localSheetId="0">#REF!</definedName>
    <definedName name="tabblee" localSheetId="1">#REF!</definedName>
    <definedName name="tabblee" localSheetId="2">#REF!</definedName>
    <definedName name="tabblee" localSheetId="3">#REF!</definedName>
    <definedName name="tabblee">#REF!</definedName>
    <definedName name="table" localSheetId="0">#REF!</definedName>
    <definedName name="table" localSheetId="1">#REF!</definedName>
    <definedName name="table" localSheetId="2">#REF!</definedName>
    <definedName name="table" localSheetId="3">#REF!</definedName>
    <definedName name="table">#REF!</definedName>
    <definedName name="time" localSheetId="0">#REF!</definedName>
    <definedName name="time" localSheetId="1">#REF!</definedName>
    <definedName name="time" localSheetId="2">#REF!</definedName>
    <definedName name="time" localSheetId="3">#REF!</definedName>
    <definedName name="time">#REF!</definedName>
    <definedName name="title">'[9]Огл. Графиков'!$B$2:$B$31</definedName>
    <definedName name="а" localSheetId="0">#REF!</definedName>
    <definedName name="а" localSheetId="1">#REF!</definedName>
    <definedName name="а" localSheetId="2">#REF!</definedName>
    <definedName name="а" localSheetId="3">#REF!</definedName>
    <definedName name="а">#REF!</definedName>
    <definedName name="ааа" localSheetId="0">#REF!</definedName>
    <definedName name="ааа" localSheetId="1">#REF!</definedName>
    <definedName name="ааа" localSheetId="2">#REF!</definedName>
    <definedName name="ааа" localSheetId="3">#REF!</definedName>
    <definedName name="ааа">#REF!</definedName>
    <definedName name="АнМ" localSheetId="0">'[10]Гр5(о)'!#REF!</definedName>
    <definedName name="АнМ" localSheetId="1">'[10]Гр5(о)'!#REF!</definedName>
    <definedName name="АнМ" localSheetId="2">'[10]Гр5(о)'!#REF!</definedName>
    <definedName name="АнМ" localSheetId="3">'[10]Гр5(о)'!#REF!</definedName>
    <definedName name="АнМ">'[10]Гр5(о)'!#REF!</definedName>
    <definedName name="база">[11]Заголовки!$B$6</definedName>
    <definedName name="баланс" localSheetId="0">#REF!,#REF!</definedName>
    <definedName name="баланс" localSheetId="1">#REF!,#REF!</definedName>
    <definedName name="баланс" localSheetId="2">#REF!,#REF!</definedName>
    <definedName name="баланс" localSheetId="3">#REF!,#REF!</definedName>
    <definedName name="баланс">#REF!,#REF!</definedName>
    <definedName name="ББЛ1" localSheetId="0" hidden="1">#REF!</definedName>
    <definedName name="ББЛ1" localSheetId="1" hidden="1">#REF!</definedName>
    <definedName name="ББЛ1" localSheetId="2" hidden="1">#REF!</definedName>
    <definedName name="ББЛ1" localSheetId="3" hidden="1">#REF!</definedName>
    <definedName name="ББЛ1" hidden="1">#REF!</definedName>
    <definedName name="в" localSheetId="0">#REF!,#REF!</definedName>
    <definedName name="в" localSheetId="1">#REF!,#REF!</definedName>
    <definedName name="в" localSheetId="2">#REF!,#REF!</definedName>
    <definedName name="в" localSheetId="3">#REF!,#REF!</definedName>
    <definedName name="в">#REF!,#REF!</definedName>
    <definedName name="вв" localSheetId="0">#REF!</definedName>
    <definedName name="вв" localSheetId="1">#REF!</definedName>
    <definedName name="вв" localSheetId="2">#REF!</definedName>
    <definedName name="вв" localSheetId="3">#REF!</definedName>
    <definedName name="вв">#REF!</definedName>
    <definedName name="ввв" localSheetId="0">#REF!</definedName>
    <definedName name="ввв" localSheetId="1">#REF!</definedName>
    <definedName name="ввв" localSheetId="2">#REF!</definedName>
    <definedName name="ввв" localSheetId="3">#REF!</definedName>
    <definedName name="ввв">#REF!</definedName>
    <definedName name="Вып_н_2003" localSheetId="0">'[9]Текущие цены'!#REF!</definedName>
    <definedName name="Вып_н_2003" localSheetId="1">'[9]Текущие цены'!#REF!</definedName>
    <definedName name="Вып_н_2003" localSheetId="2">'[9]Текущие цены'!#REF!</definedName>
    <definedName name="Вып_н_2003" localSheetId="3">'[9]Текущие цены'!#REF!</definedName>
    <definedName name="Вып_н_2003">'[9]Текущие цены'!#REF!</definedName>
    <definedName name="вып_н_2004" localSheetId="0">'[9]Текущие цены'!#REF!</definedName>
    <definedName name="вып_н_2004" localSheetId="1">'[9]Текущие цены'!#REF!</definedName>
    <definedName name="вып_н_2004" localSheetId="2">'[9]Текущие цены'!#REF!</definedName>
    <definedName name="вып_н_2004" localSheetId="3">'[9]Текущие цены'!#REF!</definedName>
    <definedName name="вып_н_2004">'[9]Текущие цены'!#REF!</definedName>
    <definedName name="Вып_ОФ_с_пц">[9]рабочий!$Y$202:$AP$224</definedName>
    <definedName name="Вып_оф_с_цпг" localSheetId="0">'[9]Текущие цены'!#REF!</definedName>
    <definedName name="Вып_оф_с_цпг" localSheetId="1">'[9]Текущие цены'!#REF!</definedName>
    <definedName name="Вып_оф_с_цпг" localSheetId="2">'[9]Текущие цены'!#REF!</definedName>
    <definedName name="Вып_оф_с_цпг" localSheetId="3">'[9]Текущие цены'!#REF!</definedName>
    <definedName name="Вып_оф_с_цпг">'[9]Текущие цены'!#REF!</definedName>
    <definedName name="Вып_с_новых_ОФ">[9]рабочий!$Y$277:$AP$299</definedName>
    <definedName name="газ">[11]Заголовки!$C$11</definedName>
    <definedName name="газ_баз">[11]Заголовки!$B$11</definedName>
    <definedName name="газ2">[11]Заголовки!$D$11</definedName>
    <definedName name="газ3">[11]Заголовки!$F$11</definedName>
    <definedName name="газ4">[11]Заголовки!$G$11</definedName>
    <definedName name="газ5">[11]Заголовки!$H$11</definedName>
    <definedName name="График">"Диагр. 4"</definedName>
    <definedName name="Группы" localSheetId="0">#REF!</definedName>
    <definedName name="Группы" localSheetId="1">#REF!</definedName>
    <definedName name="Группы" localSheetId="2">#REF!</definedName>
    <definedName name="Группы" localSheetId="3">#REF!</definedName>
    <definedName name="Группы">#REF!</definedName>
    <definedName name="Дефл_ц_пред_год">'[9]Текущие цены'!$AT$36:$BK$58</definedName>
    <definedName name="Дефлятор_годовой">'[9]Текущие цены'!$Y$4:$AP$27</definedName>
    <definedName name="Дефлятор_цепной">'[9]Текущие цены'!$Y$36:$AP$58</definedName>
    <definedName name="ДС" localSheetId="0">#REF!</definedName>
    <definedName name="ДС" localSheetId="1">#REF!</definedName>
    <definedName name="ДС" localSheetId="2">#REF!</definedName>
    <definedName name="ДС" localSheetId="3">#REF!</definedName>
    <definedName name="ДС">#REF!</definedName>
    <definedName name="_xlnm.Print_Titles" localSheetId="4">'5'!$8:$8</definedName>
    <definedName name="Затраты" localSheetId="0">#REF!</definedName>
    <definedName name="Затраты" localSheetId="1">#REF!</definedName>
    <definedName name="Затраты" localSheetId="2">#REF!</definedName>
    <definedName name="Затраты" localSheetId="3">#REF!</definedName>
    <definedName name="Затраты">#REF!</definedName>
    <definedName name="иии" localSheetId="0">#REF!</definedName>
    <definedName name="иии" localSheetId="1">#REF!</definedName>
    <definedName name="иии" localSheetId="2">#REF!</definedName>
    <definedName name="иии" localSheetId="3">#REF!</definedName>
    <definedName name="иии">#REF!</definedName>
    <definedName name="имя">[11]Заголовки!$B$2</definedName>
    <definedName name="ипц">[11]Заголовки!$C$7</definedName>
    <definedName name="ипц_16">[11]Заголовки!$J$17</definedName>
    <definedName name="ипц_баз">[11]Заголовки!$B$7</definedName>
    <definedName name="ипц_бюдж">[11]Заголовки!$C$9</definedName>
    <definedName name="ипц_бюдж_баз">[11]Заголовки!$B$9</definedName>
    <definedName name="ипц_бюдж2">[11]Заголовки!$D$9</definedName>
    <definedName name="ипц_бюдж2_скорр" localSheetId="0">[12]Заголовки!#REF!</definedName>
    <definedName name="ипц_бюдж2_скорр" localSheetId="1">[12]Заголовки!#REF!</definedName>
    <definedName name="ипц_бюдж2_скорр" localSheetId="2">[12]Заголовки!#REF!</definedName>
    <definedName name="ипц_бюдж2_скорр" localSheetId="3">[12]Заголовки!#REF!</definedName>
    <definedName name="ипц_бюдж2_скорр">[12]Заголовки!#REF!</definedName>
    <definedName name="ипц_бюдж3">[11]Заголовки!$F$9</definedName>
    <definedName name="ипц_бюдж4">[11]Заголовки!$G$9</definedName>
    <definedName name="ипц_бюдж5">[11]Заголовки!$H$9</definedName>
    <definedName name="ипц2">[11]Заголовки!$D$7</definedName>
    <definedName name="ипц2_скорр" localSheetId="0">[12]Заголовки!#REF!</definedName>
    <definedName name="ипц2_скорр" localSheetId="1">[12]Заголовки!#REF!</definedName>
    <definedName name="ипц2_скорр" localSheetId="2">[12]Заголовки!#REF!</definedName>
    <definedName name="ипц2_скорр" localSheetId="3">[12]Заголовки!#REF!</definedName>
    <definedName name="ипц2_скорр">[12]Заголовки!#REF!</definedName>
    <definedName name="ипц2_уточн" localSheetId="0">[12]Заголовки!#REF!</definedName>
    <definedName name="ипц2_уточн" localSheetId="1">[12]Заголовки!#REF!</definedName>
    <definedName name="ипц2_уточн" localSheetId="2">[12]Заголовки!#REF!</definedName>
    <definedName name="ипц2_уточн" localSheetId="3">[12]Заголовки!#REF!</definedName>
    <definedName name="ипц2_уточн">[12]Заголовки!#REF!</definedName>
    <definedName name="ипц3">[11]Заголовки!$F$7</definedName>
    <definedName name="ипц4">[11]Заголовки!$G$7</definedName>
    <definedName name="ипц5">[11]Заголовки!$H$7</definedName>
    <definedName name="К1" localSheetId="0">#REF!</definedName>
    <definedName name="К1" localSheetId="1">#REF!</definedName>
    <definedName name="К1" localSheetId="2">#REF!</definedName>
    <definedName name="К1" localSheetId="3">#REF!</definedName>
    <definedName name="К1">#REF!</definedName>
    <definedName name="к2" localSheetId="0">#REF!</definedName>
    <definedName name="к2" localSheetId="1">#REF!</definedName>
    <definedName name="к2" localSheetId="2">#REF!</definedName>
    <definedName name="к2" localSheetId="3">#REF!</definedName>
    <definedName name="к2">#REF!</definedName>
    <definedName name="к3" localSheetId="0">#REF!</definedName>
    <definedName name="к3" localSheetId="1">#REF!</definedName>
    <definedName name="к3" localSheetId="2">#REF!</definedName>
    <definedName name="к3" localSheetId="3">#REF!</definedName>
    <definedName name="к3">#REF!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лл" localSheetId="0">#REF!</definedName>
    <definedName name="ллл" localSheetId="1">#REF!</definedName>
    <definedName name="ллл" localSheetId="2">#REF!</definedName>
    <definedName name="ллл" localSheetId="3">#REF!</definedName>
    <definedName name="ллл">#REF!</definedName>
    <definedName name="М1" localSheetId="0">[13]ПРОГНОЗ_1!#REF!</definedName>
    <definedName name="М1" localSheetId="1">[13]ПРОГНОЗ_1!#REF!</definedName>
    <definedName name="М1" localSheetId="2">[13]ПРОГНОЗ_1!#REF!</definedName>
    <definedName name="М1" localSheetId="3">[13]ПРОГНОЗ_1!#REF!</definedName>
    <definedName name="М1">[13]ПРОГНОЗ_1!#REF!</definedName>
    <definedName name="Модель2" localSheetId="0">#REF!</definedName>
    <definedName name="Модель2" localSheetId="1">#REF!</definedName>
    <definedName name="Модель2" localSheetId="2">#REF!</definedName>
    <definedName name="Модель2" localSheetId="3">#REF!</definedName>
    <definedName name="Модель2">#REF!</definedName>
    <definedName name="Мониторинг1" localSheetId="0">'[14]Гр5(о)'!#REF!</definedName>
    <definedName name="Мониторинг1" localSheetId="1">'[14]Гр5(о)'!#REF!</definedName>
    <definedName name="Мониторинг1" localSheetId="2">'[14]Гр5(о)'!#REF!</definedName>
    <definedName name="Мониторинг1" localSheetId="3">'[14]Гр5(о)'!#REF!</definedName>
    <definedName name="Мониторинг1">'[14]Гр5(о)'!#REF!</definedName>
    <definedName name="ндс" localSheetId="1">'2'!$AL$6</definedName>
    <definedName name="ндс">#REF!</definedName>
    <definedName name="новые_ОФ_2003">[9]рабочий!$F$305:$W$327</definedName>
    <definedName name="новые_ОФ_2004">[9]рабочий!$F$335:$W$357</definedName>
    <definedName name="новые_ОФ_а_всего">[9]рабочий!$F$767:$V$789</definedName>
    <definedName name="новые_ОФ_всего">[9]рабочий!$F$1331:$V$1353</definedName>
    <definedName name="новые_ОФ_п_всего">[9]рабочий!$F$1293:$V$1315</definedName>
    <definedName name="_xlnm.Print_Area" localSheetId="1">'2'!$A$1:$AJ$48</definedName>
    <definedName name="_xlnm.Print_Area" localSheetId="2">'3'!$A$1:$H$26</definedName>
    <definedName name="_xlnm.Print_Area" localSheetId="3">'4'!$A$1:$V$15</definedName>
    <definedName name="_xlnm.Print_Area" localSheetId="4">'5'!$A$1:$L$48</definedName>
    <definedName name="окраска_05">[9]окраска!$C$7:$Z$30</definedName>
    <definedName name="окраска_06">[9]окраска!$C$35:$Z$58</definedName>
    <definedName name="окраска_07">[9]окраска!$C$63:$Z$86</definedName>
    <definedName name="окраска_08">[9]окраска!$C$91:$Z$114</definedName>
    <definedName name="окраска_09">[9]окраска!$C$119:$Z$142</definedName>
    <definedName name="окраска_10">[9]окраска!$C$147:$Z$170</definedName>
    <definedName name="окраска_11">[9]окраска!$C$175:$Z$198</definedName>
    <definedName name="окраска_12">[9]окраска!$C$203:$Z$226</definedName>
    <definedName name="окраска_13">[9]окраска!$C$231:$Z$254</definedName>
    <definedName name="окраска_14">[9]окраска!$C$259:$Z$282</definedName>
    <definedName name="окраска_15">[9]окраска!$C$287:$Z$310</definedName>
    <definedName name="ооо" localSheetId="0">#REF!</definedName>
    <definedName name="ооо" localSheetId="1">#REF!</definedName>
    <definedName name="ооо" localSheetId="2">#REF!</definedName>
    <definedName name="ооо" localSheetId="3">#REF!</definedName>
    <definedName name="ооо">#REF!</definedName>
    <definedName name="ОФ_а_с_пц">[9]рабочий!$CI$121:$CY$143</definedName>
    <definedName name="оф_н_а_2003_пц" localSheetId="0">'[9]Текущие цены'!#REF!</definedName>
    <definedName name="оф_н_а_2003_пц" localSheetId="1">'[9]Текущие цены'!#REF!</definedName>
    <definedName name="оф_н_а_2003_пц" localSheetId="2">'[9]Текущие цены'!#REF!</definedName>
    <definedName name="оф_н_а_2003_пц" localSheetId="3">'[9]Текущие цены'!#REF!</definedName>
    <definedName name="оф_н_а_2003_пц">'[9]Текущие цены'!#REF!</definedName>
    <definedName name="оф_н_а_2004" localSheetId="0">'[9]Текущие цены'!#REF!</definedName>
    <definedName name="оф_н_а_2004" localSheetId="1">'[9]Текущие цены'!#REF!</definedName>
    <definedName name="оф_н_а_2004" localSheetId="2">'[9]Текущие цены'!#REF!</definedName>
    <definedName name="оф_н_а_2004" localSheetId="3">'[9]Текущие цены'!#REF!</definedName>
    <definedName name="оф_н_а_2004">'[9]Текущие цены'!#REF!</definedName>
    <definedName name="период">[11]Заголовки!$C$6</definedName>
    <definedName name="период2">[11]Заголовки!$D$6</definedName>
    <definedName name="период2_скорр" localSheetId="0">[12]Заголовки!#REF!</definedName>
    <definedName name="период2_скорр" localSheetId="1">[12]Заголовки!#REF!</definedName>
    <definedName name="период2_скорр" localSheetId="2">[12]Заголовки!#REF!</definedName>
    <definedName name="период2_скорр" localSheetId="3">[12]Заголовки!#REF!</definedName>
    <definedName name="период2_скорр">[12]Заголовки!#REF!</definedName>
    <definedName name="период3">[11]Заголовки!$F$6</definedName>
    <definedName name="период4">[11]Заголовки!$G$6</definedName>
    <definedName name="период5">[11]Заголовки!$H$6</definedName>
    <definedName name="ПОКАЗАТЕЛИ_ДОЛГОСР.ПРОГНОЗА" localSheetId="0">#REF!</definedName>
    <definedName name="ПОКАЗАТЕЛИ_ДОЛГОСР.ПРОГНОЗА" localSheetId="1">#REF!</definedName>
    <definedName name="ПОКАЗАТЕЛИ_ДОЛГОСР.ПРОГНОЗА" localSheetId="2">#REF!</definedName>
    <definedName name="ПОКАЗАТЕЛИ_ДОЛГОСР.ПРОГНОЗА" localSheetId="3">#REF!</definedName>
    <definedName name="ПОКАЗАТЕЛИ_ДОЛГОСР.ПРОГНОЗА">#REF!</definedName>
    <definedName name="Пол_2006_Эн" localSheetId="0">#REF!</definedName>
    <definedName name="Пол_2006_Эн" localSheetId="1">#REF!</definedName>
    <definedName name="Пол_2006_Эн" localSheetId="2">#REF!</definedName>
    <definedName name="Пол_2006_Эн" localSheetId="3">#REF!</definedName>
    <definedName name="Пол_2006_Эн">#REF!</definedName>
    <definedName name="Пол_2007" localSheetId="0">[15]ист_2!#REF!</definedName>
    <definedName name="Пол_2007" localSheetId="1">[15]ист_2!#REF!</definedName>
    <definedName name="Пол_2007" localSheetId="2">[15]ист_2!#REF!</definedName>
    <definedName name="Пол_2007" localSheetId="3">[15]ист_2!#REF!</definedName>
    <definedName name="Пол_2007">[15]ист_2!#REF!</definedName>
    <definedName name="Пол_2007_Эн" localSheetId="0">#REF!</definedName>
    <definedName name="Пол_2007_Эн" localSheetId="1">#REF!</definedName>
    <definedName name="Пол_2007_Эн" localSheetId="2">#REF!</definedName>
    <definedName name="Пол_2007_Эн" localSheetId="3">#REF!</definedName>
    <definedName name="Пол_2007_Эн">#REF!</definedName>
    <definedName name="ПоследнийГод">[16]Заголовок!$B$16</definedName>
    <definedName name="ПОТР._РЫНОКДП" localSheetId="0">'[3]1999-veca'!#REF!</definedName>
    <definedName name="ПОТР._РЫНОКДП" localSheetId="1">'[3]1999-veca'!#REF!</definedName>
    <definedName name="ПОТР._РЫНОКДП" localSheetId="2">'[3]1999-veca'!#REF!</definedName>
    <definedName name="ПОТР._РЫНОКДП" localSheetId="3">'[3]1999-veca'!#REF!</definedName>
    <definedName name="ПОТР._РЫНОКДП">'[3]1999-veca'!#REF!</definedName>
    <definedName name="Потреб_вып_всего" localSheetId="0">'[9]Текущие цены'!#REF!</definedName>
    <definedName name="Потреб_вып_всего" localSheetId="1">'[9]Текущие цены'!#REF!</definedName>
    <definedName name="Потреб_вып_всего" localSheetId="2">'[9]Текущие цены'!#REF!</definedName>
    <definedName name="Потреб_вып_всего" localSheetId="3">'[9]Текущие цены'!#REF!</definedName>
    <definedName name="Потреб_вып_всего">'[9]Текущие цены'!#REF!</definedName>
    <definedName name="Потреб_вып_оф_н_цпг" localSheetId="0">'[9]Текущие цены'!#REF!</definedName>
    <definedName name="Потреб_вып_оф_н_цпг" localSheetId="1">'[9]Текущие цены'!#REF!</definedName>
    <definedName name="Потреб_вып_оф_н_цпг" localSheetId="2">'[9]Текущие цены'!#REF!</definedName>
    <definedName name="Потреб_вып_оф_н_цпг" localSheetId="3">'[9]Текущие цены'!#REF!</definedName>
    <definedName name="Потреб_вып_оф_н_цпг">'[9]Текущие цены'!#REF!</definedName>
    <definedName name="ппп" localSheetId="0">#REF!</definedName>
    <definedName name="ппп" localSheetId="1">#REF!</definedName>
    <definedName name="ппп" localSheetId="2">#REF!</definedName>
    <definedName name="ппп" localSheetId="3">#REF!</definedName>
    <definedName name="ппп">#REF!</definedName>
    <definedName name="пппп" localSheetId="0">'[17]2002(v1)'!#REF!</definedName>
    <definedName name="пппп" localSheetId="1">'[17]2002(v1)'!#REF!</definedName>
    <definedName name="пппп" localSheetId="2">'[17]2002(v1)'!#REF!</definedName>
    <definedName name="пппп" localSheetId="3">'[17]2002(v1)'!#REF!</definedName>
    <definedName name="пппп">'[17]2002(v1)'!#REF!</definedName>
    <definedName name="Прогноз_Вып_пц">[9]рабочий!$Y$240:$AP$262</definedName>
    <definedName name="Прогноз_вып_цпг" localSheetId="0">'[9]Текущие цены'!#REF!</definedName>
    <definedName name="Прогноз_вып_цпг" localSheetId="1">'[9]Текущие цены'!#REF!</definedName>
    <definedName name="Прогноз_вып_цпг" localSheetId="2">'[9]Текущие цены'!#REF!</definedName>
    <definedName name="Прогноз_вып_цпг" localSheetId="3">'[9]Текущие цены'!#REF!</definedName>
    <definedName name="Прогноз_вып_цпг">'[9]Текущие цены'!#REF!</definedName>
    <definedName name="Прогноз97" localSheetId="0">[18]ПРОГНОЗ_1!#REF!</definedName>
    <definedName name="Прогноз97" localSheetId="1">[18]ПРОГНОЗ_1!#REF!</definedName>
    <definedName name="Прогноз97" localSheetId="2">[18]ПРОГНОЗ_1!#REF!</definedName>
    <definedName name="Прогноз97" localSheetId="3">[18]ПРОГНОЗ_1!#REF!</definedName>
    <definedName name="Прогноз97">[18]ПРОГНОЗ_1!#REF!</definedName>
    <definedName name="пс" localSheetId="0">#REF!</definedName>
    <definedName name="пс" localSheetId="1">#REF!</definedName>
    <definedName name="пс" localSheetId="2">#REF!</definedName>
    <definedName name="пс" localSheetId="3">#REF!</definedName>
    <definedName name="пс">#REF!</definedName>
    <definedName name="Т7_тепло">#N/A</definedName>
    <definedName name="Таб_1" localSheetId="0">#REF!</definedName>
    <definedName name="Таб_1" localSheetId="1">#REF!</definedName>
    <definedName name="Таб_1" localSheetId="2">#REF!</definedName>
    <definedName name="Таб_1" localSheetId="3">#REF!</definedName>
    <definedName name="Таб_1">#REF!</definedName>
    <definedName name="Таб_1_а" localSheetId="0">#REF!</definedName>
    <definedName name="Таб_1_а" localSheetId="1">#REF!</definedName>
    <definedName name="Таб_1_а" localSheetId="2">#REF!</definedName>
    <definedName name="Таб_1_а" localSheetId="3">#REF!</definedName>
    <definedName name="Таб_1_а">#REF!</definedName>
    <definedName name="Таб_2_а" localSheetId="0">#REF!</definedName>
    <definedName name="Таб_2_а" localSheetId="1">#REF!</definedName>
    <definedName name="Таб_2_а" localSheetId="2">#REF!</definedName>
    <definedName name="Таб_2_а" localSheetId="3">#REF!</definedName>
    <definedName name="Таб_2_а">#REF!</definedName>
    <definedName name="ттт" localSheetId="0">#REF!</definedName>
    <definedName name="ттт" localSheetId="1">#REF!</definedName>
    <definedName name="ттт" localSheetId="2">#REF!</definedName>
    <definedName name="ттт" localSheetId="3">#REF!</definedName>
    <definedName name="ттт">#REF!</definedName>
    <definedName name="фо_а_н_пц">[9]рабочий!$AR$240:$BI$263</definedName>
    <definedName name="фо_а_с_пц">[9]рабочий!$AS$202:$BI$224</definedName>
    <definedName name="фо_н_03">[9]рабочий!$X$305:$X$327</definedName>
    <definedName name="фо_н_04">[9]рабочий!$X$335:$X$357</definedName>
    <definedName name="фф" localSheetId="0">'[19]Гр5(о)'!#REF!</definedName>
    <definedName name="фф" localSheetId="1">'[19]Гр5(о)'!#REF!</definedName>
    <definedName name="фф" localSheetId="2">'[19]Гр5(о)'!#REF!</definedName>
    <definedName name="фф" localSheetId="3">'[19]Гр5(о)'!#REF!</definedName>
    <definedName name="фф">'[19]Гр5(о)'!#REF!</definedName>
    <definedName name="ффф" localSheetId="0">#REF!</definedName>
    <definedName name="ффф" localSheetId="1">#REF!</definedName>
    <definedName name="ффф" localSheetId="2">#REF!</definedName>
    <definedName name="ффф" localSheetId="3">#REF!</definedName>
    <definedName name="ффф">#REF!</definedName>
    <definedName name="ЦП1" localSheetId="0">#REF!</definedName>
    <definedName name="ЦП1" localSheetId="1">#REF!</definedName>
    <definedName name="ЦП1" localSheetId="2">#REF!</definedName>
    <definedName name="ЦП1" localSheetId="3">#REF!</definedName>
    <definedName name="ЦП1">#REF!</definedName>
    <definedName name="ЦП2" localSheetId="0">#REF!</definedName>
    <definedName name="ЦП2" localSheetId="1">#REF!</definedName>
    <definedName name="ЦП2" localSheetId="2">#REF!</definedName>
    <definedName name="ЦП2" localSheetId="3">#REF!</definedName>
    <definedName name="ЦП2">#REF!</definedName>
    <definedName name="ЦП3" localSheetId="0">#REF!</definedName>
    <definedName name="ЦП3" localSheetId="1">#REF!</definedName>
    <definedName name="ЦП3" localSheetId="2">#REF!</definedName>
    <definedName name="ЦП3" localSheetId="3">#REF!</definedName>
    <definedName name="ЦП3">#REF!</definedName>
    <definedName name="ЦП4" localSheetId="0">#REF!</definedName>
    <definedName name="ЦП4" localSheetId="1">#REF!</definedName>
    <definedName name="ЦП4" localSheetId="2">#REF!</definedName>
    <definedName name="ЦП4" localSheetId="3">#REF!</definedName>
    <definedName name="ЦП4">#REF!</definedName>
    <definedName name="ЦТАИ" localSheetId="0" hidden="1">#REF!</definedName>
    <definedName name="ЦТАИ" localSheetId="1" hidden="1">#REF!</definedName>
    <definedName name="ЦТАИ" localSheetId="2" hidden="1">#REF!</definedName>
    <definedName name="ЦТАИ" localSheetId="3" hidden="1">#REF!</definedName>
    <definedName name="ЦТАИ" hidden="1">#REF!</definedName>
    <definedName name="ы" localSheetId="0">#REF!</definedName>
    <definedName name="ы" localSheetId="1">#REF!</definedName>
    <definedName name="ы" localSheetId="2">#REF!</definedName>
    <definedName name="ы" localSheetId="3">#REF!</definedName>
    <definedName name="ы">#REF!</definedName>
    <definedName name="ььь" localSheetId="0">#REF!</definedName>
    <definedName name="ььь" localSheetId="1">#REF!</definedName>
    <definedName name="ььь" localSheetId="2">#REF!</definedName>
    <definedName name="ььь" localSheetId="3">#REF!</definedName>
    <definedName name="ььь">#REF!</definedName>
    <definedName name="э" localSheetId="0">#REF!</definedName>
    <definedName name="э" localSheetId="1">#REF!</definedName>
    <definedName name="э" localSheetId="2">#REF!</definedName>
    <definedName name="э" localSheetId="3">#REF!</definedName>
    <definedName name="э">#REF!</definedName>
    <definedName name="юююю" localSheetId="0">#REF!</definedName>
    <definedName name="юююю" localSheetId="1">#REF!</definedName>
    <definedName name="юююю" localSheetId="2">#REF!</definedName>
    <definedName name="юююю" localSheetId="3">#REF!</definedName>
    <definedName name="юююю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5" l="1"/>
  <c r="K43" i="5"/>
  <c r="J43" i="5"/>
  <c r="I43" i="5"/>
  <c r="K42" i="5"/>
  <c r="J42" i="5"/>
  <c r="I42" i="5"/>
  <c r="H42" i="5"/>
  <c r="K41" i="5"/>
  <c r="J41" i="5"/>
  <c r="I41" i="5"/>
  <c r="H41" i="5" s="1"/>
  <c r="K40" i="5"/>
  <c r="J40" i="5"/>
  <c r="I40" i="5"/>
  <c r="H40" i="5"/>
  <c r="K39" i="5"/>
  <c r="J39" i="5"/>
  <c r="I39" i="5"/>
  <c r="H39" i="5" s="1"/>
  <c r="K38" i="5"/>
  <c r="J38" i="5"/>
  <c r="I38" i="5"/>
  <c r="H38" i="5"/>
  <c r="B38" i="5"/>
  <c r="K37" i="5"/>
  <c r="J37" i="5"/>
  <c r="I37" i="5"/>
  <c r="H37" i="5" s="1"/>
  <c r="B37" i="5"/>
  <c r="K36" i="5"/>
  <c r="J36" i="5"/>
  <c r="I36" i="5"/>
  <c r="H36" i="5"/>
  <c r="B36" i="5"/>
  <c r="K35" i="5"/>
  <c r="J35" i="5"/>
  <c r="I35" i="5"/>
  <c r="H35" i="5"/>
  <c r="B35" i="5"/>
  <c r="K34" i="5"/>
  <c r="J34" i="5"/>
  <c r="I34" i="5"/>
  <c r="H34" i="5" s="1"/>
  <c r="B34" i="5"/>
  <c r="K33" i="5"/>
  <c r="J33" i="5"/>
  <c r="I33" i="5"/>
  <c r="H33" i="5"/>
  <c r="K32" i="5"/>
  <c r="K30" i="5" s="1"/>
  <c r="K29" i="5" s="1"/>
  <c r="J32" i="5"/>
  <c r="H32" i="5" s="1"/>
  <c r="I32" i="5"/>
  <c r="I30" i="5"/>
  <c r="I29" i="5" s="1"/>
  <c r="G29" i="5"/>
  <c r="F29" i="5"/>
  <c r="E29" i="5"/>
  <c r="D29" i="5"/>
  <c r="C29" i="5"/>
  <c r="K28" i="5"/>
  <c r="J28" i="5"/>
  <c r="I28" i="5"/>
  <c r="H28" i="5" s="1"/>
  <c r="K27" i="5"/>
  <c r="J27" i="5"/>
  <c r="I27" i="5"/>
  <c r="H27" i="5"/>
  <c r="K26" i="5"/>
  <c r="J26" i="5"/>
  <c r="I26" i="5"/>
  <c r="H26" i="5" s="1"/>
  <c r="K25" i="5"/>
  <c r="J25" i="5"/>
  <c r="I25" i="5"/>
  <c r="H25" i="5"/>
  <c r="K24" i="5"/>
  <c r="J24" i="5"/>
  <c r="I24" i="5"/>
  <c r="H24" i="5" s="1"/>
  <c r="K23" i="5"/>
  <c r="J23" i="5"/>
  <c r="I23" i="5"/>
  <c r="H23" i="5"/>
  <c r="G23" i="5"/>
  <c r="F23" i="5"/>
  <c r="E23" i="5"/>
  <c r="D23" i="5"/>
  <c r="C23" i="5"/>
  <c r="K22" i="5"/>
  <c r="J22" i="5"/>
  <c r="I22" i="5"/>
  <c r="H22" i="5" s="1"/>
  <c r="G22" i="5" s="1"/>
  <c r="G17" i="5" s="1"/>
  <c r="K21" i="5"/>
  <c r="J21" i="5"/>
  <c r="I21" i="5"/>
  <c r="H21" i="5"/>
  <c r="F21" i="5"/>
  <c r="F17" i="5" s="1"/>
  <c r="K20" i="5"/>
  <c r="J20" i="5"/>
  <c r="I20" i="5"/>
  <c r="H20" i="5" s="1"/>
  <c r="E20" i="5" s="1"/>
  <c r="E17" i="5" s="1"/>
  <c r="K19" i="5"/>
  <c r="K17" i="5" s="1"/>
  <c r="K9" i="5" s="1"/>
  <c r="J19" i="5"/>
  <c r="I19" i="5"/>
  <c r="H19" i="5" s="1"/>
  <c r="D19" i="5" s="1"/>
  <c r="D17" i="5" s="1"/>
  <c r="K18" i="5"/>
  <c r="J18" i="5"/>
  <c r="J17" i="5" s="1"/>
  <c r="J9" i="5" s="1"/>
  <c r="I18" i="5"/>
  <c r="I17" i="5" s="1"/>
  <c r="H18" i="5"/>
  <c r="C18" i="5"/>
  <c r="C17" i="5" s="1"/>
  <c r="H16" i="5"/>
  <c r="K15" i="5"/>
  <c r="J15" i="5"/>
  <c r="I15" i="5"/>
  <c r="H15" i="5"/>
  <c r="G15" i="5"/>
  <c r="G10" i="5" s="1"/>
  <c r="K14" i="5"/>
  <c r="J14" i="5"/>
  <c r="I14" i="5"/>
  <c r="H14" i="5" s="1"/>
  <c r="F14" i="5" s="1"/>
  <c r="F10" i="5" s="1"/>
  <c r="K13" i="5"/>
  <c r="J13" i="5"/>
  <c r="I13" i="5"/>
  <c r="H13" i="5" s="1"/>
  <c r="E13" i="5" s="1"/>
  <c r="E10" i="5" s="1"/>
  <c r="E9" i="5" s="1"/>
  <c r="E43" i="5" s="1"/>
  <c r="K12" i="5"/>
  <c r="J12" i="5"/>
  <c r="I12" i="5"/>
  <c r="H12" i="5"/>
  <c r="D12" i="5"/>
  <c r="D10" i="5" s="1"/>
  <c r="D9" i="5" s="1"/>
  <c r="D43" i="5" s="1"/>
  <c r="K11" i="5"/>
  <c r="J11" i="5"/>
  <c r="I11" i="5"/>
  <c r="H11" i="5" s="1"/>
  <c r="C11" i="5" s="1"/>
  <c r="C10" i="5" s="1"/>
  <c r="C9" i="5" s="1"/>
  <c r="C43" i="5" s="1"/>
  <c r="K10" i="5"/>
  <c r="J10" i="5"/>
  <c r="I10" i="5"/>
  <c r="H10" i="5" s="1"/>
  <c r="B12" i="4"/>
  <c r="B23" i="3"/>
  <c r="B47" i="2"/>
  <c r="AG37" i="2"/>
  <c r="AG45" i="2" s="1"/>
  <c r="AJ36" i="2"/>
  <c r="AI36" i="2"/>
  <c r="AH36" i="2"/>
  <c r="AG36" i="2"/>
  <c r="AF36" i="2"/>
  <c r="AE36" i="2"/>
  <c r="AD36" i="2"/>
  <c r="AC36" i="2"/>
  <c r="AB36" i="2"/>
  <c r="AA36" i="2"/>
  <c r="Z36" i="2"/>
  <c r="X36" i="2"/>
  <c r="W36" i="2"/>
  <c r="V36" i="2"/>
  <c r="U36" i="2"/>
  <c r="T36" i="2"/>
  <c r="S36" i="2"/>
  <c r="R36" i="2"/>
  <c r="Y36" i="2" s="1"/>
  <c r="AJ35" i="2"/>
  <c r="AI35" i="2"/>
  <c r="AH35" i="2"/>
  <c r="AG35" i="2"/>
  <c r="AF35" i="2"/>
  <c r="AE35" i="2"/>
  <c r="AD35" i="2"/>
  <c r="AC35" i="2"/>
  <c r="AB35" i="2"/>
  <c r="AA35" i="2"/>
  <c r="Z35" i="2"/>
  <c r="X35" i="2"/>
  <c r="W35" i="2"/>
  <c r="V35" i="2"/>
  <c r="U35" i="2"/>
  <c r="S35" i="2"/>
  <c r="R35" i="2"/>
  <c r="T35" i="2" s="1"/>
  <c r="AJ34" i="2"/>
  <c r="AI34" i="2"/>
  <c r="AH34" i="2"/>
  <c r="AG34" i="2"/>
  <c r="AF34" i="2"/>
  <c r="AE34" i="2"/>
  <c r="AD34" i="2"/>
  <c r="AC34" i="2"/>
  <c r="AB34" i="2"/>
  <c r="AA34" i="2"/>
  <c r="Z34" i="2"/>
  <c r="L14" i="5" s="1"/>
  <c r="X34" i="2"/>
  <c r="W34" i="2"/>
  <c r="V34" i="2"/>
  <c r="U34" i="2"/>
  <c r="R34" i="2"/>
  <c r="Y34" i="2" s="1"/>
  <c r="AJ33" i="2"/>
  <c r="AI33" i="2"/>
  <c r="AH33" i="2"/>
  <c r="AG33" i="2"/>
  <c r="AF33" i="2"/>
  <c r="AE33" i="2"/>
  <c r="AD33" i="2"/>
  <c r="AC33" i="2"/>
  <c r="AB33" i="2"/>
  <c r="AA33" i="2"/>
  <c r="L21" i="5" s="1"/>
  <c r="Z33" i="2"/>
  <c r="X33" i="2"/>
  <c r="W33" i="2"/>
  <c r="V33" i="2"/>
  <c r="U33" i="2"/>
  <c r="Y33" i="2" s="1"/>
  <c r="T33" i="2"/>
  <c r="S33" i="2"/>
  <c r="R33" i="2"/>
  <c r="AJ32" i="2"/>
  <c r="AI32" i="2"/>
  <c r="AH32" i="2"/>
  <c r="AG32" i="2"/>
  <c r="AF32" i="2"/>
  <c r="AE32" i="2"/>
  <c r="AD32" i="2"/>
  <c r="AC32" i="2"/>
  <c r="AB32" i="2"/>
  <c r="AA32" i="2"/>
  <c r="Z32" i="2"/>
  <c r="X32" i="2"/>
  <c r="W32" i="2"/>
  <c r="V32" i="2"/>
  <c r="U32" i="2"/>
  <c r="S32" i="2"/>
  <c r="R32" i="2"/>
  <c r="T32" i="2" s="1"/>
  <c r="AJ31" i="2"/>
  <c r="AJ37" i="2" s="1"/>
  <c r="AJ45" i="2" s="1"/>
  <c r="AI31" i="2"/>
  <c r="AI37" i="2" s="1"/>
  <c r="AI45" i="2" s="1"/>
  <c r="AH31" i="2"/>
  <c r="AH37" i="2" s="1"/>
  <c r="AH45" i="2" s="1"/>
  <c r="AG31" i="2"/>
  <c r="AF31" i="2"/>
  <c r="AF37" i="2" s="1"/>
  <c r="AF45" i="2" s="1"/>
  <c r="AE31" i="2"/>
  <c r="AE37" i="2" s="1"/>
  <c r="AE45" i="2" s="1"/>
  <c r="AD31" i="2"/>
  <c r="AD37" i="2" s="1"/>
  <c r="AD45" i="2" s="1"/>
  <c r="AC31" i="2"/>
  <c r="AC37" i="2" s="1"/>
  <c r="AC45" i="2" s="1"/>
  <c r="AB31" i="2"/>
  <c r="AB37" i="2" s="1"/>
  <c r="AB45" i="2" s="1"/>
  <c r="AA31" i="2"/>
  <c r="L18" i="5" s="1"/>
  <c r="Z31" i="2"/>
  <c r="L11" i="5" s="1"/>
  <c r="X31" i="2"/>
  <c r="X37" i="2" s="1"/>
  <c r="X45" i="2" s="1"/>
  <c r="W31" i="2"/>
  <c r="W37" i="2" s="1"/>
  <c r="W45" i="2" s="1"/>
  <c r="V31" i="2"/>
  <c r="V37" i="2" s="1"/>
  <c r="V45" i="2" s="1"/>
  <c r="U31" i="2"/>
  <c r="U37" i="2" s="1"/>
  <c r="U45" i="2" s="1"/>
  <c r="S31" i="2"/>
  <c r="S37" i="2" s="1"/>
  <c r="S45" i="2" s="1"/>
  <c r="R31" i="2"/>
  <c r="Y31" i="2" s="1"/>
  <c r="F9" i="5" l="1"/>
  <c r="F43" i="5" s="1"/>
  <c r="G9" i="5"/>
  <c r="G43" i="5" s="1"/>
  <c r="I9" i="5"/>
  <c r="H9" i="5" s="1"/>
  <c r="H17" i="5"/>
  <c r="Z37" i="2"/>
  <c r="Z45" i="2" s="1"/>
  <c r="T31" i="2"/>
  <c r="T37" i="2" s="1"/>
  <c r="T45" i="2" s="1"/>
  <c r="Y32" i="2"/>
  <c r="Y37" i="2" s="1"/>
  <c r="Y45" i="2" s="1"/>
  <c r="T34" i="2"/>
  <c r="Y35" i="2"/>
  <c r="AA37" i="2"/>
  <c r="AA45" i="2" s="1"/>
  <c r="R37" i="2"/>
  <c r="R45" i="2" s="1"/>
  <c r="J30" i="5"/>
  <c r="J29" i="5" l="1"/>
  <c r="H30" i="5"/>
  <c r="H29" i="5" s="1"/>
  <c r="H4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А.С. Коваль</author>
  </authors>
  <commentList>
    <comment ref="B11" authorId="0" shapeId="0" xr:uid="{ADBCB4A0-6629-4CA3-91D7-C10F5457462C}">
      <text>
        <r>
          <rPr>
            <b/>
            <sz val="9"/>
            <color indexed="81"/>
            <rFont val="Tahoma"/>
            <family val="2"/>
            <charset val="204"/>
          </rPr>
          <t>Исполнительному органу субъекта Российской Федерации или органу местного самоуправления, утверждающий инвестиционную программу (далее - уполномоченный орган), рекомендуется заполнять следующие строки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5" authorId="0" shapeId="0" xr:uid="{CA80CDD1-0E9F-4ECD-BDE6-F512BEF645F1}">
      <text>
        <r>
          <rPr>
            <b/>
            <sz val="9"/>
            <color indexed="81"/>
            <rFont val="Tahoma"/>
            <family val="2"/>
            <charset val="204"/>
          </rPr>
          <t>Исполнительному органу субъекта Российской Федерации, утвердившему инвестиционную программу в сфере теплоснабжения, рекомендуется заполнять следующие строки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А.С. Коваль</author>
    <author>w010115</author>
  </authors>
  <commentList>
    <comment ref="B6" authorId="0" shapeId="0" xr:uid="{A5733B6C-719A-4A11-9155-F10246B86362}">
      <text>
        <r>
          <rPr>
            <b/>
            <sz val="9"/>
            <color indexed="81"/>
            <rFont val="Tahoma"/>
            <family val="2"/>
            <charset val="204"/>
          </rPr>
          <t xml:space="preserve">В графе "Наименование мероприятий" (столбец 2) рекомендуется указывать все мероприятия инвестиционной программы по подготовке проектной документации, строительству, реконструкции и (или) модернизации объектов системы централизованного теплоснабжения в соответствии с их распределением по группам, предусмотренным пунктом 9 Правил N 410.
Мероприятия в инвестиционной программе рекомендуется формировать таким образом, чтобы они имели адресную и временную характеристику.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6" authorId="0" shapeId="0" xr:uid="{CA3D41EE-C38F-4D17-9245-78B5728BF138}">
      <text>
        <r>
          <rPr>
            <b/>
            <sz val="9"/>
            <color indexed="81"/>
            <rFont val="Tahoma"/>
            <family val="2"/>
            <charset val="204"/>
          </rPr>
          <t>В графе "Кадастровый номер объекта (участка объекта)" (столбец 3) рекомендуется указывать кадастровый номер объекта или кадастровый номер более крупного объекта, в состав которого входит предполагаемый к строительству, реконструкции и (или) модернизации объект системы централизованного теплоснабжения при условии постановки на кадастровый учет в соответствии с законодательством Российской Федерации.
Для недвижимого имущества - 
кадастровый номер участка на котором строится объект, либо кадастровый номер реконструируемого объекта
Для движимого имущества - прочерк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6" authorId="0" shapeId="0" xr:uid="{45794460-1DAC-45C8-8E9F-2BCB43E64E7B}">
      <text>
        <r>
          <rPr>
            <b/>
            <sz val="9"/>
            <color indexed="81"/>
            <rFont val="Tahoma"/>
            <family val="2"/>
            <charset val="204"/>
          </rPr>
          <t>В графе "Вид объекта" (столбец 4) рекомендуется указывать принадлежность к элементам системы централизованного теплоснабжения ("тепловая сеть", "котельная", "центральный тепловой пункт и т.д.).</t>
        </r>
      </text>
    </comment>
    <comment ref="E6" authorId="0" shapeId="0" xr:uid="{B8F275F8-E9C7-4D4B-8171-F2A0B1E0158A}">
      <text>
        <r>
          <rPr>
            <b/>
            <sz val="9"/>
            <color indexed="81"/>
            <rFont val="Tahoma"/>
            <family val="2"/>
            <charset val="204"/>
          </rPr>
          <t>В графах "Описание и место расположения объекта" (столбец 5) рекомендуется указывать географическое нахождение объекта с привязкой к муниципальному образованию, для сетевых объектов дополнительно рекомендуется указывать однозначную идентификацию начала и окончания участка, подлежащего строительству реконструкции и (или) модернизации.
Доп. требование РЭК:
В описании, кроме идентификации объекта, указать его характеристики или дать ссылку на источник, где они указаны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6" authorId="0" shapeId="0" xr:uid="{EB6AC0CE-8880-4B62-B52A-CC4E12175ED7}">
      <text>
        <r>
          <rPr>
            <b/>
            <sz val="9"/>
            <color indexed="81"/>
            <rFont val="Tahoma"/>
            <family val="2"/>
            <charset val="204"/>
          </rPr>
          <t>В графе "Основные технические характеристики" (столбцы 6.1 - 6.5, 7.1 - 7.5) рекомендуется отражать основные технические характеристики строящихся, реконструируемых и модернизируемых объектов системы централизованного теплоснабжения до и после реализации соответствующего мероприятия инвестиционной программы. Значения показателей технической характеристики объекта системы централизованного теплоснабжения рекомендуется определять в порядке, установленном для определения таких показателей (техническое обследование, материалы оценки и т.п.).
Требования РЭК:
Согласно форме, указываются характеристики только по тепловым сетям или мероприятиям, изменяющим УТМ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6" authorId="0" shapeId="0" xr:uid="{1C60BE3F-4F9A-4C7F-A60B-2FBE49164C3C}">
      <text>
        <r>
          <rPr>
            <b/>
            <sz val="9"/>
            <color indexed="81"/>
            <rFont val="Tahoma"/>
            <family val="2"/>
            <charset val="204"/>
          </rPr>
          <t xml:space="preserve">В графе "Год начала реализации" (столбец 8) рекомендуется указывать планируемый или фактический год </t>
        </r>
        <r>
          <rPr>
            <b/>
            <u/>
            <sz val="9"/>
            <color indexed="81"/>
            <rFont val="Tahoma"/>
            <family val="2"/>
            <charset val="204"/>
          </rPr>
          <t>начала выполнения работ</t>
        </r>
        <r>
          <rPr>
            <b/>
            <sz val="9"/>
            <color indexed="81"/>
            <rFont val="Tahoma"/>
            <family val="2"/>
            <charset val="204"/>
          </rPr>
          <t xml:space="preserve"> по строительству, реконструкции, модернизации, выводу из эксплуатации, консервации или демонтажу отдельных объектов системы централизованного теплоснабжения формате четырех цифр.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Q6" authorId="0" shapeId="0" xr:uid="{4413E8F4-B922-4952-8A6C-4A10866BBE16}">
      <text>
        <r>
          <rPr>
            <b/>
            <sz val="9"/>
            <color indexed="81"/>
            <rFont val="Tahoma"/>
            <family val="2"/>
            <charset val="204"/>
          </rPr>
          <t xml:space="preserve">В графе "Год окончания реализации" (столбец 9) рекомендуется указывать планируемый или фактический </t>
        </r>
        <r>
          <rPr>
            <b/>
            <u/>
            <sz val="9"/>
            <color indexed="81"/>
            <rFont val="Tahoma"/>
            <family val="2"/>
            <charset val="204"/>
          </rPr>
          <t>год окончания выполнения работ</t>
        </r>
        <r>
          <rPr>
            <b/>
            <sz val="9"/>
            <color indexed="81"/>
            <rFont val="Tahoma"/>
            <family val="2"/>
            <charset val="204"/>
          </rPr>
          <t xml:space="preserve"> по строительству, реконструкции, модернизации, выводу из эксплуатации, консервации или демонтажу отдельных объектов системы централизованного теплоснабжения формате четырех цифр.</t>
        </r>
      </text>
    </comment>
    <comment ref="R6" authorId="0" shapeId="0" xr:uid="{AF1972C3-B45D-43B8-AB52-0CB3B947AB2C}">
      <text>
        <r>
          <rPr>
            <b/>
            <sz val="9"/>
            <color indexed="81"/>
            <rFont val="Tahoma"/>
            <family val="2"/>
            <charset val="204"/>
          </rPr>
          <t>В графе "Расходы на реализацию мероприятий в прогнозных ценах, тыс. руб. без НДС" (столбец 10.1 - 10.8) рекомендуется указывать расходы на строительство, реконструкцию и (или) модернизацию каждого из объектов системы централизованного теплоснабжения в прогнозных ценах соответствующего года, оцененных с использованием прогнозных индексов цен в соответствии с прогнозом социально-экономического развития Российской Федерации на очередной финансовый год и плановый период, в том числе с выделением стоимости проектно-изыскательских работ и строительно-монтажных работ.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6" authorId="0" shapeId="0" xr:uid="{25370815-383C-4FCC-8F3D-B76A0E42CF9F}">
      <text>
        <r>
          <rPr>
            <b/>
            <sz val="9"/>
            <color indexed="81"/>
            <rFont val="Tahoma"/>
            <family val="2"/>
            <charset val="204"/>
          </rPr>
          <t>В графе "Расшифровка источников финансирования инвестиционной программы, тыс. руб. без НДС" (столбец 11.1 - 11.10) рекомендуется указывать расходы на строительство, реконструкцию и (или) модернизацию каждого из объектов системы централизованного теплоснабжения с заполнением соответствующей графы расшифровки источника финансирования. Сумма по каждому столбцу должна соответствовать соответствующему разделу Финансового плана (N 5-ИП ТС)".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7" authorId="0" shapeId="0" xr:uid="{BC043B50-FBEA-4667-BB91-A48DBF59FE87}">
      <text>
        <r>
          <rPr>
            <b/>
            <sz val="9"/>
            <color indexed="81"/>
            <rFont val="Tahoma"/>
            <family val="2"/>
            <charset val="204"/>
          </rPr>
          <t>Наилучший вариант обоснования стоимости - по результатам торгов (п.28 "б" Основ)
Если торги не успели провести, то:
- материалы и оборудование - на основании анализа рыночных цен (публичные прайс-листы, ТКП, результаты торгов иных предприятий)
- работы - на основании смет (объемы по ведомостям, проекту)</t>
        </r>
      </text>
    </comment>
    <comment ref="U7" authorId="0" shapeId="0" xr:uid="{A15BA3F2-30EC-4B5F-8747-21420F180020}">
      <text>
        <r>
          <rPr>
            <b/>
            <sz val="9"/>
            <color indexed="81"/>
            <rFont val="Tahoma"/>
            <family val="2"/>
            <charset val="204"/>
          </rPr>
          <t>В графе "Профинансировано к N году" (столбец 10.4) рекомендуется указывать сумму расходов на реализацию мероприятий, включенных в инвестиционную программу, произведенных к началу первого года реализации утверждаемой инвестиционной программы.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7" authorId="0" shapeId="0" xr:uid="{B31E608B-1606-44EB-B87C-CD00963CBD17}">
      <text>
        <r>
          <rPr>
            <b/>
            <sz val="9"/>
            <color indexed="81"/>
            <rFont val="Tahoma"/>
            <family val="2"/>
            <charset val="204"/>
          </rPr>
          <t>В графе "Остаток финансирования" (столбец 10.8) рекомендуется указывать сумму расходов на реализацию мероприятий, включенных в инвестиционную программу, составляющая разницу между общей суммой расходов на реализацию мероприятий инвестиционной программы и суммой произведенных расходов к началу первого года реализации утверждаемой инвестиционной программы и расходов, включенных в инвестиционную программу по годам реализации.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7" authorId="0" shapeId="0" xr:uid="{D056B6DF-8B40-4E2C-9301-4D9628D87A71}">
      <text>
        <r>
          <rPr>
            <b/>
            <sz val="9"/>
            <color indexed="81"/>
            <rFont val="Tahoma"/>
            <family val="2"/>
            <charset val="204"/>
          </rPr>
          <t>Амортизация в целом по НРТЭЦ, учитываемая в тарифах с учетом требований п.43 Основ ценообразования (максимальные СПИ по ПП №1)</t>
        </r>
      </text>
    </comment>
    <comment ref="AD8" authorId="0" shapeId="0" xr:uid="{DB255C4F-069E-47BC-A41E-5FC1AB9D109F}">
      <text>
        <r>
          <rPr>
            <b/>
            <sz val="9"/>
            <color indexed="81"/>
            <rFont val="Tahoma"/>
            <family val="2"/>
            <charset val="204"/>
          </rPr>
          <t>экономия инвестиционных расходов по завершившимся мероприятиям, учитываемая для финансирования других мероприятий (см. п.66 Основ)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9" authorId="0" shapeId="0" xr:uid="{7089C120-859D-44E2-9435-A2AA35AC39EA}">
      <text>
        <r>
          <rPr>
            <b/>
            <sz val="9"/>
            <color indexed="81"/>
            <rFont val="Tahoma"/>
            <family val="2"/>
            <charset val="204"/>
          </rPr>
          <t>все расходы, кроме ПИР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9" authorId="1" shapeId="0" xr:uid="{B56BA322-84D2-497F-9C0C-81B03BD583E7}">
      <text>
        <r>
          <rPr>
            <b/>
            <sz val="6"/>
            <color indexed="81"/>
            <rFont val="Tahoma"/>
            <family val="2"/>
            <charset val="204"/>
          </rPr>
          <t>В областной программе ээ (расп.Правительства РО от 30.04.2014 №189-р) год ввода ТГ - 2017, а не 2018 исправить?
В схеме развития ЕЭС на 2015-2021 гг. (приказ Минэнерго №627) ввода/вывода ТГ-4 вообще нет.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А.С. Коваль</author>
  </authors>
  <commentList>
    <comment ref="B6" authorId="0" shapeId="0" xr:uid="{572E3F41-4943-48B5-A331-A4741D388243}">
      <text>
        <r>
          <rPr>
            <b/>
            <sz val="9"/>
            <color indexed="81"/>
            <rFont val="Tahoma"/>
            <family val="2"/>
            <charset val="204"/>
          </rPr>
          <t>Плановые значения показателей, достижение которых предусмотрено в результате реализации соответствующих мероприятий инвестиционной программы, рекомендуется указывать в зависимости от состава мероприятий, включаемых в инвестиционную программу.</t>
        </r>
      </text>
    </comment>
    <comment ref="D6" authorId="0" shapeId="0" xr:uid="{D417092A-03A2-4B94-84A3-89C4BD21BED2}">
      <text>
        <r>
          <rPr>
            <b/>
            <sz val="9"/>
            <color indexed="81"/>
            <rFont val="Tahoma"/>
            <family val="2"/>
            <charset val="204"/>
          </rPr>
          <t>В графе "Фактические значения" (столбец 4) рекомендуется указывать значения показателей, определенных регулируемой организацией по состоянию на последнее число года, предшествующего году разработки инвестиционной программы.</t>
        </r>
      </text>
    </comment>
    <comment ref="E6" authorId="0" shapeId="0" xr:uid="{1ABA519E-62B2-4FB2-8BCC-1185D6B1851B}">
      <text>
        <r>
          <rPr>
            <b/>
            <sz val="9"/>
            <color indexed="81"/>
            <rFont val="Tahoma"/>
            <family val="2"/>
            <charset val="204"/>
          </rPr>
          <t>В графах "Текущее значение" (столбец 5) рекомендуется указывать значения показателей объектов системы централизованного теплоснабжения до начала реализации инвестиционной программы, соответствующие фактическим значениям, определенным в соответствии с Правилами определения плановых значений показателей надежности и энергетической эффективности объектов системы централизованного теплоснабжения, утвержденными постановлением Правительства Российской Федерации от 16 мая 2014 г. N 452 (далее - Правила N 452).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6" authorId="0" shapeId="0" xr:uid="{EA32687B-E9A7-4FAC-B03A-8AF02463C062}">
      <text>
        <r>
          <rPr>
            <b/>
            <sz val="9"/>
            <color indexed="81"/>
            <rFont val="Tahoma"/>
            <family val="2"/>
            <charset val="204"/>
          </rPr>
          <t>В графе "Плановые значения" (столбцы 6-8) рекомендуется указывать плановые значения показателей, достижение которых предусмотрено в результате реализации соответствующих мероприятий инвестиционной программы по состоянию на момент окончания каждого года реализации инвестиционной программы. Количество таких столбцов зависит от периода реализации инвестиционной программы.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А.С. Коваль</author>
  </authors>
  <commentList>
    <comment ref="G7" authorId="0" shapeId="0" xr:uid="{ADB4E172-DADA-4E5A-AA76-0D47186CF5B9}">
      <text>
        <r>
          <rPr>
            <b/>
            <sz val="9"/>
            <color indexed="81"/>
            <rFont val="Tahoma"/>
            <family val="2"/>
            <charset val="204"/>
          </rPr>
          <t xml:space="preserve">В графах "Текущее значение" графы "Показатели надежности" и графы "Показатели энергетической эффективности" рекомендуется указывать значения показателей надежности и энергетической эффективности объектов системы централизованного теплоснабжения до начала реализации инвестиционной программы, соответствующие фактическим значениям, определенным в соответствии с Правилами N 452.
В случае если фактические значения показателей надежности и энергетической эффективности объектов теплоснабжения не определены в соответствии с Правилами N 452, соответствующие графы формы N 4-ИП ТС рекомендуется не заполнять.
</t>
        </r>
      </text>
    </comment>
    <comment ref="H7" authorId="0" shapeId="0" xr:uid="{21FCE849-B010-4409-B84F-AB91B6034033}">
      <text>
        <r>
          <rPr>
            <b/>
            <sz val="9"/>
            <color indexed="81"/>
            <rFont val="Tahoma"/>
            <family val="2"/>
            <charset val="204"/>
          </rPr>
          <t xml:space="preserve">В графах "Плановое значение" графы "Показатели надежности" и графы "Показатели энергетической эффективности" рекомендуется указывать плановые значения показателей надежности и энергетической эффективности объектов системы централизованного теплоснабжения, определяемые в соответствии с Правилами N 452.
Плановые значения таких показателей в графах "N", "N + 1", "N + 2" рекомендуется указывать по годам реализации инвестиционной программы. Количество таких граф зависит от периода реализации инвестиционной программы.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А.С. Коваль</author>
  </authors>
  <commentList>
    <comment ref="L5" authorId="0" shapeId="0" xr:uid="{6AE24B15-0FE7-44D3-BF01-BCCD896D0BF6}">
      <text>
        <r>
          <rPr>
            <b/>
            <sz val="9"/>
            <color indexed="81"/>
            <rFont val="Tahoma"/>
            <family val="2"/>
            <charset val="204"/>
          </rPr>
          <t>В графе "по мероприятиям, согласно форме N 2-ИП ТС" рекомендуется указывать номер мероприятия инвестиционной программы, согласно форме инвестиционной программы N 2-ИП ТС или несколько номеров мероприятий инвестиционной программы через ";".</t>
        </r>
      </text>
    </comment>
    <comment ref="B24" authorId="0" shapeId="0" xr:uid="{6BD89770-89F9-47E7-BA21-0F5173A092B9}">
      <text>
        <r>
          <rPr>
            <b/>
            <sz val="9"/>
            <color indexed="81"/>
            <rFont val="Tahoma"/>
            <family val="2"/>
            <charset val="204"/>
          </rPr>
          <t xml:space="preserve">п.66 Основ ценообразования (ПП 1075):
</t>
        </r>
        <r>
          <rPr>
            <sz val="9"/>
            <color indexed="81"/>
            <rFont val="Tahoma"/>
            <family val="2"/>
            <charset val="204"/>
          </rPr>
          <t xml:space="preserve">Ежегодно органом регулирования в соответствии с методическими указаниями по каждому завершенному мероприятию инвестиционной программы определяется </t>
        </r>
        <r>
          <rPr>
            <b/>
            <sz val="9"/>
            <color indexed="81"/>
            <rFont val="Tahoma"/>
            <family val="2"/>
            <charset val="204"/>
          </rPr>
          <t xml:space="preserve">экономия расходов, достигнутая регулируемой организацией в результате реализации мероприятий инвестиционной программы (далее - экономия инвестиционных расходов). Экономия инвестиционных расходов имеет место, если фактическая стоимость мероприятия инвестиционной программы сложилась ниже плановой стоимости такого мероприятия, определенной в утвержденной инвестиционной программе (с учетом изменений, внесенных в установленном порядке), по данным бухгалтерского учета.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Экономия инвестиционных расходов по завершенному мероприятию</t>
        </r>
        <r>
          <rPr>
            <sz val="9"/>
            <color indexed="81"/>
            <rFont val="Tahoma"/>
            <family val="2"/>
            <charset val="204"/>
          </rPr>
          <t xml:space="preserve"> инвестиционной программы, </t>
        </r>
        <r>
          <rPr>
            <b/>
            <sz val="9"/>
            <color indexed="81"/>
            <rFont val="Tahoma"/>
            <family val="2"/>
            <charset val="204"/>
          </rPr>
          <t xml:space="preserve">достигнутая в результате проведения закупок </t>
        </r>
        <r>
          <rPr>
            <sz val="9"/>
            <color indexed="81"/>
            <rFont val="Tahoma"/>
            <family val="2"/>
            <charset val="204"/>
          </rPr>
          <t xml:space="preserve">в соответствии с Федеральным законом "О закупках товаров, работ, услуг отдельными видами юридических лиц", Федеральным законом "О контрактной системе в сфере закупок товаров, работ, услуг для обеспечения государственных и муниципальных нужд" </t>
        </r>
        <r>
          <rPr>
            <b/>
            <sz val="9"/>
            <color indexed="81"/>
            <rFont val="Tahoma"/>
            <family val="2"/>
            <charset val="204"/>
          </rPr>
          <t xml:space="preserve">и (или) в результате реализации мероприятия </t>
        </r>
        <r>
          <rPr>
            <sz val="9"/>
            <color indexed="81"/>
            <rFont val="Tahoma"/>
            <family val="2"/>
            <charset val="204"/>
          </rPr>
          <t xml:space="preserve">инвестиционной программы </t>
        </r>
        <r>
          <rPr>
            <b/>
            <sz val="9"/>
            <color indexed="81"/>
            <rFont val="Tahoma"/>
            <family val="2"/>
            <charset val="204"/>
          </rPr>
          <t xml:space="preserve">регулируемой организацией самостоятельно </t>
        </r>
        <r>
          <rPr>
            <sz val="9"/>
            <color indexed="81"/>
            <rFont val="Tahoma"/>
            <family val="2"/>
            <charset val="204"/>
          </rPr>
          <t xml:space="preserve">(с подтверждением произведенных расходов на основании представленных регулируемой организацией бухгалтерской и статистической отчетности, в том числе первичных документов бухгалтерского учета, раскрывающих порядок ведения раздельного учета доходов и расходов по регулируемым и нерегулируемым видам деятельности), </t>
        </r>
        <r>
          <rPr>
            <b/>
            <sz val="9"/>
            <color indexed="81"/>
            <rFont val="Tahoma"/>
            <family val="2"/>
            <charset val="204"/>
          </rPr>
          <t>не исключается из состава необходимой валовой выручки</t>
        </r>
        <r>
          <rPr>
            <sz val="9"/>
            <color indexed="81"/>
            <rFont val="Tahoma"/>
            <family val="2"/>
            <charset val="204"/>
          </rPr>
          <t xml:space="preserve"> при условии ввода производственных объектов в эксплуатацию не позднее срока, определенного для реализации соответствующего мероприятия в соответствии с утвержденной инвестиционной программой (с учетом изменений, внесенных в установленном порядке), а также достижения регулируемой организацией плановых значений показателей надежности и энергетической эффективности объектов теплоснабжения и реализации мероприятий, включенных в утвержденную инвестиционную программу (с учетом изменений, внесенных в установленном порядке). П</t>
        </r>
        <r>
          <rPr>
            <b/>
            <sz val="9"/>
            <color indexed="81"/>
            <rFont val="Tahoma"/>
            <family val="2"/>
            <charset val="204"/>
          </rPr>
          <t>ри этом не менее 70 процентов экономии инвестиционных расходов направляется на финансирование других мероприятий</t>
        </r>
        <r>
          <rPr>
            <sz val="9"/>
            <color indexed="81"/>
            <rFont val="Tahoma"/>
            <family val="2"/>
            <charset val="204"/>
          </rPr>
          <t xml:space="preserve"> инвестиционной программы, в том числе мероприятий, фактические экономически обоснованные расходы на реализацию которых подтверждены в соответствии с пунктом 13 настоящего документа и превысили их плановую стоимость, определенную в утвержденной инвестиционной программе (с учетом изменений, внесенных в установленном порядке). </t>
        </r>
        <r>
          <rPr>
            <b/>
            <sz val="9"/>
            <color indexed="81"/>
            <rFont val="Tahoma"/>
            <family val="2"/>
            <charset val="204"/>
          </rPr>
          <t>Оставшаяся часть указанной экономии инвестиционных расходов остается в распоряжении регулируемой организации и используется ею по своему усмотрению.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Экономия инвестиционных расходов по завершенному мероприятию</t>
        </r>
        <r>
          <rPr>
            <sz val="9"/>
            <color indexed="81"/>
            <rFont val="Tahoma"/>
            <family val="2"/>
            <charset val="204"/>
          </rPr>
          <t xml:space="preserve"> инвестиционной программы, </t>
        </r>
        <r>
          <rPr>
            <b/>
            <sz val="9"/>
            <color indexed="81"/>
            <rFont val="Tahoma"/>
            <family val="2"/>
            <charset val="204"/>
          </rPr>
          <t xml:space="preserve">достигнутая в результате выполнения инженерных изысканий и (или) подготовки проектной документации и (или) рабочей документации </t>
        </r>
        <r>
          <rPr>
            <sz val="9"/>
            <color indexed="81"/>
            <rFont val="Tahoma"/>
            <family val="2"/>
            <charset val="204"/>
          </rPr>
          <t xml:space="preserve">объектов капитального строительства, </t>
        </r>
        <r>
          <rPr>
            <b/>
            <sz val="9"/>
            <color indexed="81"/>
            <rFont val="Tahoma"/>
            <family val="2"/>
            <charset val="204"/>
          </rPr>
          <t>внесения изменений в проектную документацию и (или) рабочую документацию</t>
        </r>
        <r>
          <rPr>
            <sz val="9"/>
            <color indexed="81"/>
            <rFont val="Tahoma"/>
            <family val="2"/>
            <charset val="204"/>
          </rPr>
          <t xml:space="preserve"> объектов капитального строительства, а также </t>
        </r>
        <r>
          <rPr>
            <b/>
            <sz val="9"/>
            <color indexed="81"/>
            <rFont val="Tahoma"/>
            <family val="2"/>
            <charset val="204"/>
          </rPr>
          <t>внесения изменений в схему теплоснабжения поселения и городского округа, внедрения новых технологий или технологических решений, повлекших изменение производительности и (или) других характеристик объектов</t>
        </r>
        <r>
          <rPr>
            <sz val="9"/>
            <color indexed="81"/>
            <rFont val="Tahoma"/>
            <family val="2"/>
            <charset val="204"/>
          </rPr>
          <t xml:space="preserve"> капитального строительства, </t>
        </r>
        <r>
          <rPr>
            <b/>
            <sz val="9"/>
            <color indexed="81"/>
            <rFont val="Tahoma"/>
            <family val="2"/>
            <charset val="204"/>
          </rPr>
          <t xml:space="preserve">не исключается из необходимой валовой выручки и в полном объеме направляется </t>
        </r>
        <r>
          <rPr>
            <sz val="9"/>
            <color indexed="81"/>
            <rFont val="Tahoma"/>
            <family val="2"/>
            <charset val="204"/>
          </rPr>
          <t xml:space="preserve">в текущем периоде регулирования и (или) последующем периоде регулирования </t>
        </r>
        <r>
          <rPr>
            <b/>
            <sz val="9"/>
            <color indexed="81"/>
            <rFont val="Tahoma"/>
            <family val="2"/>
            <charset val="204"/>
          </rPr>
          <t xml:space="preserve">на финансирование мероприятий инвестиционной программы, </t>
        </r>
        <r>
          <rPr>
            <sz val="9"/>
            <color indexed="81"/>
            <rFont val="Tahoma"/>
            <family val="2"/>
            <charset val="204"/>
          </rPr>
          <t xml:space="preserve">в том числе мероприятий, фактическая стоимость которых сложилась выше их плановой стоимости, определенной в утвержденной инвестиционной программе (с учетом изменений, внесенных в установленном порядке).
</t>
        </r>
      </text>
    </comment>
    <comment ref="B29" authorId="0" shapeId="0" xr:uid="{51DFBC1C-F582-4A99-9733-D8D682C9111E}">
      <text>
        <r>
          <rPr>
            <b/>
            <sz val="9"/>
            <color indexed="81"/>
            <rFont val="Tahoma"/>
            <family val="2"/>
            <charset val="204"/>
          </rPr>
          <t>расшифровать по мероприятиям</t>
        </r>
      </text>
    </comment>
  </commentList>
</comments>
</file>

<file path=xl/sharedStrings.xml><?xml version="1.0" encoding="utf-8"?>
<sst xmlns="http://schemas.openxmlformats.org/spreadsheetml/2006/main" count="452" uniqueCount="255">
  <si>
    <t xml:space="preserve">Паспорт инвестиционной программы организации, осуществляющей 
регулируемые виды деятельности в сфере теплоснабжения </t>
  </si>
  <si>
    <t>Рязанского филиала ООО "Ново-Рязанская ТЭЦ"</t>
  </si>
  <si>
    <t>Наименование организации, в отношении которой разрабатывается инвестиционная программ в сфере теплоснабжения</t>
  </si>
  <si>
    <t>Рязанский филиал ООО "Ново-Рязанская ТЭЦ"</t>
  </si>
  <si>
    <t>Местонахождение регулируемой организации</t>
  </si>
  <si>
    <t>Юридический адрес ООО "Ново-Рязанская ТЭЦ": 
     Россия, 420111, Республика Татарстан, г.Казань, ул. Пушкина, д.12, оф.401
Фактическое местонахождение (почтовый адрес) Рязанского филиала:
     Россия, 390011, Рязанская область, г.Рязань, Южный промузел, 23</t>
  </si>
  <si>
    <t>Сроки реализации инвестиционной программы</t>
  </si>
  <si>
    <t>2024-2026 гг.</t>
  </si>
  <si>
    <t xml:space="preserve">Лицо, ответственное за разработку инвестиционной программы  </t>
  </si>
  <si>
    <t>Исполнительный директор - главный инженер Рязанского филиала ООО "Ново-Рязанская ТЭЦ" Виноградов С.Ю.</t>
  </si>
  <si>
    <t>Контакты ответственных за разработку инвестиционной программы лиц</t>
  </si>
  <si>
    <t>(4912) 24-13-61</t>
  </si>
  <si>
    <t>Наименование исполнительного органа субъекта Российской Федерации или органа местного самоуправления, утвердившего инвестиционную программу</t>
  </si>
  <si>
    <t>Главное управление "Региональная энергетическая комиссия" Рязанской области</t>
  </si>
  <si>
    <t>Местонахождение исполнительного органа субъекта Российской Федерации или органа местного самоуправления, утвердившего инвестиционную программу</t>
  </si>
  <si>
    <t>390013, г. Рязань, ул. МОГЭС, 12</t>
  </si>
  <si>
    <t xml:space="preserve">Должностное лицо уполномоченного ответственного органа, утвердившее инвестиционную программу </t>
  </si>
  <si>
    <t>Начальник управления Зайцева Наталия Владимировна</t>
  </si>
  <si>
    <t>)</t>
  </si>
  <si>
    <t>Контакты ответственных за утверждение инвестиционной программы лиц</t>
  </si>
  <si>
    <t>(4912)28-99-58, 28-92-39</t>
  </si>
  <si>
    <t>Наименование органа  местного самоуправления, согласовавшего инвестиционную программу</t>
  </si>
  <si>
    <t>Администрация города Рязани</t>
  </si>
  <si>
    <t>Местонахождение органа местного самоуправления, согласовавшего инвестиционную программу</t>
  </si>
  <si>
    <t>390000, г. Рязань, ул. Радищева, 28</t>
  </si>
  <si>
    <t xml:space="preserve">Должностное лицо уполномоченного ответственного органа, согласовавшее инвестиционную программу </t>
  </si>
  <si>
    <t>И.о. главы администрации Артемов Виталий Евьгеньевич</t>
  </si>
  <si>
    <t>Контакты ответственных за согласование инвестиционной программы лиц</t>
  </si>
  <si>
    <t>(4912) 27-35-74</t>
  </si>
  <si>
    <t>Показатель надежности</t>
  </si>
  <si>
    <t>Количество прекращений подачи тепловой энергии, теплоносителя в результате технологических нарушений на источниках тепловой энергии на 1 Гкал/час установленной мощности:
- текущее значение (фактическое за 2015 год) - 0;
- плановое значение на 2017-2021 годы - 0</t>
  </si>
  <si>
    <t>Показатель энергетической эффективности</t>
  </si>
  <si>
    <t>Удельный расход топлива на производство единицы тепловой энергии, отпускаемой с коллекторов источников тепловой энергии:
- текущее значение (фактическое за 2015 год) - 139,8 кг.у.т./Гкал;
- плановое значение на 2017-2021 годы  - 139,5 кг.у.т./Гкал</t>
  </si>
  <si>
    <t>Директор Рязанского филиала ООО "Ново-Рязанская ТЭЦ"                                                         М.Е. Иванчиков</t>
  </si>
  <si>
    <t>М.П.</t>
  </si>
  <si>
    <t>Форма № 2-ИП ТС</t>
  </si>
  <si>
    <t>Инвестиционная программа</t>
  </si>
  <si>
    <r>
      <t xml:space="preserve">в сфере теплоснабжения на </t>
    </r>
    <r>
      <rPr>
        <b/>
        <sz val="10"/>
        <color indexed="16"/>
        <rFont val="Times New Roman"/>
        <family val="1"/>
        <charset val="204"/>
      </rPr>
      <t>2024-2026</t>
    </r>
    <r>
      <rPr>
        <b/>
        <sz val="10"/>
        <rFont val="Times New Roman"/>
        <family val="1"/>
        <charset val="204"/>
      </rPr>
      <t xml:space="preserve"> годы</t>
    </r>
  </si>
  <si>
    <t>№
п/п</t>
  </si>
  <si>
    <t>Наименование
мероприятий</t>
  </si>
  <si>
    <t>Кадастровый номер объекта (участка объекта)</t>
  </si>
  <si>
    <t>Вид объекта</t>
  </si>
  <si>
    <t>Описание и место расположения
объекта</t>
  </si>
  <si>
    <t>Основные технические характеристики</t>
  </si>
  <si>
    <t>Год начала реализации</t>
  </si>
  <si>
    <t>Год окончания реализации</t>
  </si>
  <si>
    <r>
      <t>Расходы на реализацию мероприятий в прогнозных ценах, тыс. руб.</t>
    </r>
    <r>
      <rPr>
        <b/>
        <sz val="6.5"/>
        <color indexed="10"/>
        <rFont val="Times New Roman"/>
        <family val="1"/>
        <charset val="204"/>
      </rPr>
      <t xml:space="preserve"> без НДС</t>
    </r>
  </si>
  <si>
    <t>Расшифровка источников финансирования инвестиционной программы, тыс.руб. без НДС</t>
  </si>
  <si>
    <t>Наименование и значение показателя</t>
  </si>
  <si>
    <t>Плановые расходы</t>
  </si>
  <si>
    <r>
      <t xml:space="preserve">Профинансировано
</t>
    </r>
    <r>
      <rPr>
        <b/>
        <sz val="6.5"/>
        <color indexed="16"/>
        <rFont val="Times New Roman"/>
        <family val="1"/>
        <charset val="204"/>
      </rPr>
      <t>к 2024 году</t>
    </r>
  </si>
  <si>
    <t>Финансирование в т.ч. по годам</t>
  </si>
  <si>
    <t>Остаток финанси-рования</t>
  </si>
  <si>
    <t>Амортизация (стр.1.1. ФП)</t>
  </si>
  <si>
    <t>Прибыль, направленная на инвестиции (стр.1.2. ФП)</t>
  </si>
  <si>
    <t>Средства, полученные за счет платы за подключение (стр.1.4. ФП)</t>
  </si>
  <si>
    <t>Прочие собственные средства</t>
  </si>
  <si>
    <t>Экономия расходов (стр.1.3. ФП)</t>
  </si>
  <si>
    <t>расходы на уплату лизинговых платежей по договору финансовой аренды (лизинга) (стр.1.5. ФП)</t>
  </si>
  <si>
    <t>Иные собственные средства (стр.2 ФП)</t>
  </si>
  <si>
    <t>Привлеченные средства на возвратной основе (стр.3 ФП)</t>
  </si>
  <si>
    <t>Бюджетные средства по каждой системе централизованного теплоснабжения с выделением расходов концедента на строительство, модернизацию и (или) реконструкцию объекта концессионного соглашения по каждой системе централизованного теплоснабжения при наличии таких расходов (стр.4 ФП)</t>
  </si>
  <si>
    <t>Прочие источники финансирования (стр.5 ФП)</t>
  </si>
  <si>
    <t>до реализации мероприятия</t>
  </si>
  <si>
    <t>после реализации мероприятия</t>
  </si>
  <si>
    <t>Всего</t>
  </si>
  <si>
    <t>в том числе</t>
  </si>
  <si>
    <t>2024</t>
  </si>
  <si>
    <t>2025</t>
  </si>
  <si>
    <t>2026</t>
  </si>
  <si>
    <t>в результате реализации мероприятий инвестиционной программы</t>
  </si>
  <si>
    <t>связанная с сокращением потерь в тепловых сетях, сменой видов и (или) марки основного и (или) резервного топлива на источниках тепловой энергии, реализацией энергосервисного договора (контракта) в размере, определенном по решению регулируемой организации</t>
  </si>
  <si>
    <t>Тепловая сеть</t>
  </si>
  <si>
    <t>Тепловая нагрузка, Гкал/ч</t>
  </si>
  <si>
    <t>ПИР</t>
  </si>
  <si>
    <t>СМР</t>
  </si>
  <si>
    <t>Условный диаметр, мм</t>
  </si>
  <si>
    <t>Пропускная способность, т/ч</t>
  </si>
  <si>
    <t>Протяженность (в однотрубном исчислении), км</t>
  </si>
  <si>
    <t>Способ прокладки</t>
  </si>
  <si>
    <t>6.1.</t>
  </si>
  <si>
    <t>6.2.</t>
  </si>
  <si>
    <t>6.3.</t>
  </si>
  <si>
    <t>6.4.</t>
  </si>
  <si>
    <t>6.5.</t>
  </si>
  <si>
    <t>7.1.</t>
  </si>
  <si>
    <t>7.2.</t>
  </si>
  <si>
    <t>7.3.</t>
  </si>
  <si>
    <t>7.4.</t>
  </si>
  <si>
    <t>7.5.</t>
  </si>
  <si>
    <t>10.1.</t>
  </si>
  <si>
    <t>10.2.</t>
  </si>
  <si>
    <t>10.3.</t>
  </si>
  <si>
    <t>10.4.</t>
  </si>
  <si>
    <t>10.5.</t>
  </si>
  <si>
    <t>10.6.</t>
  </si>
  <si>
    <t>10.7.</t>
  </si>
  <si>
    <t>10.8.</t>
  </si>
  <si>
    <t>11.1.</t>
  </si>
  <si>
    <t>11.2.</t>
  </si>
  <si>
    <t>11.3.</t>
  </si>
  <si>
    <t>11.4.</t>
  </si>
  <si>
    <t>11.5.1.</t>
  </si>
  <si>
    <t>11.5.2.</t>
  </si>
  <si>
    <t>11.6.</t>
  </si>
  <si>
    <t>11.7.</t>
  </si>
  <si>
    <t>11.8.</t>
  </si>
  <si>
    <t>11.9.</t>
  </si>
  <si>
    <t>11.10.</t>
  </si>
  <si>
    <t>Группа 1. Строительство, реконструкция или модернизация объектов в целях подключения потребителей:</t>
  </si>
  <si>
    <t>1.1. Строительство новых тепловых сетей в целях подключения потребителей</t>
  </si>
  <si>
    <t>1.2. Строительство иных объектов системы централизованного теплоснабжения, за исключением тепловых сетей, в целях подключения потребителей</t>
  </si>
  <si>
    <t>1.3. Увеличение пропускной способности существующих тепловых сетей в целях подключения потребителей</t>
  </si>
  <si>
    <t>1.4. Увеличение мощности и производительности существующих объектов централизованного теплоснабжения, за исключением тепловых сетей, в целях подключения потребителей</t>
  </si>
  <si>
    <t>Всего по группе 1.</t>
  </si>
  <si>
    <t>Группа 2. Строительство новых объектов системы централизованного теплоснабжения, не связанных с подключением новых потребителей, в том числе строительство новых тепловых сетей</t>
  </si>
  <si>
    <t>Всего по группе 2.</t>
  </si>
  <si>
    <t>Группа 3. Реконструкция или модернизация существующих объектов в целях снижения уровня износа существующих объектов и (или) поставки энергии от разных источников</t>
  </si>
  <si>
    <t>3.1. Реконструкция или модернизация существующих тепловых сетей</t>
  </si>
  <si>
    <t>3.2. Реконструкция или модернизация существующих объектов системы централизованного теплоснабжения, за исключением тепловых сетей</t>
  </si>
  <si>
    <t>Всего по группе 3.</t>
  </si>
  <si>
    <t>Группа 4. Мероприятия, направленные на снижение негативного воздействия на окружающую среду, достижение плановых значений показателей надежности и энергетической эффективности объектов теплоснабжения, повышение эффективности работы систем централизованного теплоснабжения</t>
  </si>
  <si>
    <t>4.1.</t>
  </si>
  <si>
    <t>Паропроводы острого пара 2-ой очереди от котлоагрегатов до паровых турбин, включая переключательные паропроводы (2-3 этапы)</t>
  </si>
  <si>
    <t>-</t>
  </si>
  <si>
    <t>оборудование ТЭЦ</t>
  </si>
  <si>
    <t>Ново-Рязанская ТЭЦ (г.Рязань, Южный промузел, д. 23). Котлотурбинный цех.
2 этап: Переключательные коллекторы  острого пара котлов ст.№6, ст.№7 и турбин ст.№5, ст.№6
3 этап: Переключательные коллекторы острого пара котлов ст.№8, ст.№9 и турбин ст.№7, ст.№8, переключательный коллектор острого пара котлов ст.№6 – ст.№11 (растопочный коллектор)</t>
  </si>
  <si>
    <t>4.2.</t>
  </si>
  <si>
    <t xml:space="preserve">Реконструкция турбины ст.№5 с генератором </t>
  </si>
  <si>
    <t xml:space="preserve">Ново-Рязанская ТЭЦ (г.Рязань, Южный промузел, д. 23). Котлотурбинный цех. Турбина ст.№5 с генератором </t>
  </si>
  <si>
    <t xml:space="preserve"> Тепловая мощность турбины 139 Гкал/ч</t>
  </si>
  <si>
    <t xml:space="preserve"> Тепловая мощность турбины не менее 149 Гкал/ч</t>
  </si>
  <si>
    <t>4.3.</t>
  </si>
  <si>
    <t>Реагентное хозяйство</t>
  </si>
  <si>
    <t>Ново-Рязанская ТЭЦ (г.Рязань, Южный промузел, д. 23). Автоматизированное реагентное хозяйство в здании ХВО-1 с характеристиками согласно приложению №1 к договору от 23.08.2023 г. №23-0204</t>
  </si>
  <si>
    <t>4.4.</t>
  </si>
  <si>
    <t>Дооборудование АСУ ТП химического цеха</t>
  </si>
  <si>
    <t>Ново-Рязанская ТЭЦ (г.Рязань, Южный промузел, д. 23). Химический цех.
- количество автоматизируемых осветлителей - 7 шт;
- количество автоматизируемых  механических фильтров - 17 шт.;
- интеграция локальной АСУ ТП реагентного хозяйства в АСУ ТП химического цеха</t>
  </si>
  <si>
    <t>4.5.</t>
  </si>
  <si>
    <t>Установка вакуумной деаэрации ХОВ</t>
  </si>
  <si>
    <r>
      <t>Ново-Рязанская ТЭЦ (г.Рязань, Южный промузел, д. 23). Установка вакуумной деаэрации ХОВ, обеспечивающая:
- содержание растворенного кислорода в ХОВ не более 50 мкг/дм</t>
    </r>
    <r>
      <rPr>
        <vertAlign val="superscript"/>
        <sz val="6.5"/>
        <rFont val="Times New Roman"/>
        <family val="1"/>
        <charset val="204"/>
      </rPr>
      <t>3</t>
    </r>
    <r>
      <rPr>
        <sz val="6.5"/>
        <rFont val="Times New Roman"/>
        <family val="1"/>
        <charset val="204"/>
      </rPr>
      <t>;
- температуру деаэрированной ХОВ не более 80</t>
    </r>
    <r>
      <rPr>
        <sz val="6.5"/>
        <rFont val="Calibri"/>
        <family val="2"/>
        <charset val="204"/>
      </rPr>
      <t>°</t>
    </r>
    <r>
      <rPr>
        <sz val="6.5"/>
        <rFont val="Times New Roman"/>
        <family val="1"/>
        <charset val="204"/>
      </rPr>
      <t>С</t>
    </r>
  </si>
  <si>
    <t>4.6.</t>
  </si>
  <si>
    <t>Реконструкция котлоагрегата ТГМ-84А ст.№8 в рамках технического перевооружения ОПО "Площадка главного корпуса"</t>
  </si>
  <si>
    <t>Ново-Рязанская ТЭЦ (г.Рязань, Южный промузел, д. 23). Котлотурбинный цех. Котлоагрегат ТГМ-84А ст.№8.
Паропроизводительность котлоагрегата: 
     - до реализации мероприятия  - 420 т/ч;
     - после реализации мероприятия - не менее 425 т/ч;
Регулируемый диапазон нагрузки котлоагрегата:
     - до реализации мероприятия  - 165-420 т/ч;
     - после реализации мероприятия - 155-425 т/ч</t>
  </si>
  <si>
    <t>Всего по группе 4.</t>
  </si>
  <si>
    <t>Группа 5. Вывод из эксплуатации, консервация и демонтаж объектов системы централизованного теплоснабжения</t>
  </si>
  <si>
    <t>5.1. Вывод из эксплуатации, консервация и демонтаж тепловых сетей</t>
  </si>
  <si>
    <t>5.2. Вывод из эксплуатации, консервация и демонтаж иных объектов системы централизованного теплоснабжения, за исключением тепловых сетей</t>
  </si>
  <si>
    <t>Всего по группе 5.</t>
  </si>
  <si>
    <t>Группа 6. мероприятия, предусматривающие капитальные вложения в объекты основных средств и нематериальные активы регулируемой организации, обусловленные необходимостью соблюдения регулируемыми организациями обязательных требований, установленных законодательством Российской Федерации и связанных с осуществлением деятельности в сфере теплоснабжения, включая мероприятия по обеспечению безопасности и антитеррористической защищенности объектов топливно-энергетического комплекса, безопасности критической информационной инфраструктуры.</t>
  </si>
  <si>
    <t>Всего по группе 6.</t>
  </si>
  <si>
    <t>ИТОГО по программе</t>
  </si>
  <si>
    <t>Форма № 3-ИП ТС</t>
  </si>
  <si>
    <t>Плановые значения показателей, достижение которых предусмотрено в результате реализации мероприятий инвестиционной программы</t>
  </si>
  <si>
    <t>Наименование показателя</t>
  </si>
  <si>
    <t>Ед. изм.</t>
  </si>
  <si>
    <t>Фактические значения</t>
  </si>
  <si>
    <t>Текущее значение</t>
  </si>
  <si>
    <t>Плановые значения</t>
  </si>
  <si>
    <t>в т.ч. по годам реализации</t>
  </si>
  <si>
    <t>Удельный расход электрической энергии на транспортировку теплоносителя</t>
  </si>
  <si>
    <r>
      <t>кВт∙ч/м</t>
    </r>
    <r>
      <rPr>
        <vertAlign val="superscript"/>
        <sz val="8"/>
        <rFont val="Times New Roman"/>
        <family val="1"/>
        <charset val="204"/>
      </rPr>
      <t>3</t>
    </r>
  </si>
  <si>
    <t>2</t>
  </si>
  <si>
    <t>Удельный расход условного топлива на выработку единицы тепловой энергии и (или) теплоносителя</t>
  </si>
  <si>
    <t>т.у.т./Гкал</t>
  </si>
  <si>
    <r>
      <t>т.у.т./м</t>
    </r>
    <r>
      <rPr>
        <vertAlign val="superscript"/>
        <sz val="8"/>
        <rFont val="Times New Roman"/>
        <family val="1"/>
        <charset val="204"/>
      </rPr>
      <t>3</t>
    </r>
  </si>
  <si>
    <t>3</t>
  </si>
  <si>
    <t>Объем присоединяемой тепловой нагрузки новых потребителей</t>
  </si>
  <si>
    <t>Гкал/ч</t>
  </si>
  <si>
    <t>4</t>
  </si>
  <si>
    <t>Процент износа объектов системы теплоснабжения с выделением процента износа объектов, существующих на начало реализации инвестиционной программы</t>
  </si>
  <si>
    <t>%</t>
  </si>
  <si>
    <t>5</t>
  </si>
  <si>
    <t>Потери тепловой энергии при передаче тепловой энергии по тепловым сетям</t>
  </si>
  <si>
    <t>Гкал в год</t>
  </si>
  <si>
    <t>% от полезного
отпуска тепловой энергии</t>
  </si>
  <si>
    <t>6</t>
  </si>
  <si>
    <t>Потери теплоносителя при передаче тепловой энергии по тепловым сетям</t>
  </si>
  <si>
    <t>тонн в год для воды</t>
  </si>
  <si>
    <t>куб. м для пара</t>
  </si>
  <si>
    <t>7</t>
  </si>
  <si>
    <t>Показатели, характеризующие снижение негативного воздействия на окружающую среду в соответствии с подпунктом "ж" пункта 10 Правил согласования и утверждения инвестиционных программ организаций, осуществляющих регулируемые виды деятельности в сфере теплоснабжения, а также требований к составу и содержанию таких программ (за исключением таких программ, утверждаемых в соответствии с законодательством Российской Федерации об электроэнергетике), утвержденных постановлением Правительства Российской Федерации от 5 мая 2014 г. №410</t>
  </si>
  <si>
    <t>Примечание: 
1. Имеющийся состав инвестиционных мероприятий и цели их реализации, указанные в Схеме теплоснабжения, не предусматривают формирование целевых показателей, включаемых в форму №3-ИПТС
2. Показатели надежности и энергетической эффективности приведены в таблице №4-ИПТС, основные технические характеристики -  в таблице №2-ИПТС</t>
  </si>
  <si>
    <t>Форма № 4-ИП ТС</t>
  </si>
  <si>
    <t>Наименование объекта</t>
  </si>
  <si>
    <t xml:space="preserve">Показатели надежности </t>
  </si>
  <si>
    <t>Показатели энергетической эффективности</t>
  </si>
  <si>
    <t>Количество прекращений подачи тепловой энергии, теплоносителя
в результате технологических нарушений на тепловых сетях
на 1 км тепловых сетей</t>
  </si>
  <si>
    <t>Количество прекращений подачи тепловой энергии, теплоносителя
в результате технологических нарушений на источниках тепловой энергии на 1 Гкал/час установленной мощности</t>
  </si>
  <si>
    <t>Удельный расход топлива
на производство единицы тепловой энергии, отпускаемой с коллекторов источников тепловой энергии 
(для организаций, эксплуатирующих объекты теплоснабжения на основании концессионного соглашения, дополнительно указываются по каждому объекту теплоснабжения)</t>
  </si>
  <si>
    <t>Отношение величины
технологических потерь тепловой энергии, теплоносителя
к материальной характеристике тепловой сети</t>
  </si>
  <si>
    <t>Величина технологических потерь
при передаче тепловой энергии, теплоносителя по тепловым сетям
(для организаций, эксплуатирующих объекты теплоснабжения на основании концессионного соглашения, дополнительно указываются по каждому участку тепловой сети)</t>
  </si>
  <si>
    <t>Плановое значение</t>
  </si>
  <si>
    <t>1</t>
  </si>
  <si>
    <t>Ново-Рязанская ТЭЦ</t>
  </si>
  <si>
    <t>Форма №5-ИП ТС</t>
  </si>
  <si>
    <t>Финансовый план</t>
  </si>
  <si>
    <t>Источники финансирования</t>
  </si>
  <si>
    <t>Расходы на реализацию инвестиционной программы (тыс. руб. без НДС)
(с использованием прогнозных индексов цен)</t>
  </si>
  <si>
    <t>По мероприятиям, согласно формы №2-ИП ТС</t>
  </si>
  <si>
    <t>по видам деятельности
(при  наличии нескольких регулируемых видов деятельности, указывается каждый в отдельном столбце, для которого проектируется инвестиционная программа)</t>
  </si>
  <si>
    <t>по годам реализации 
(указывается по каждому году реализации, на который проектируется инвестиционная программа, в отдельном столбце)</t>
  </si>
  <si>
    <t>производство электрической энергии</t>
  </si>
  <si>
    <t>производство тепловой энергии в горячей воде</t>
  </si>
  <si>
    <t>производство тепловой энергии в паре</t>
  </si>
  <si>
    <t>производство теплоносителя в воде</t>
  </si>
  <si>
    <t>производство теплоносителя в паре</t>
  </si>
  <si>
    <t>3.1.</t>
  </si>
  <si>
    <t>3.2.</t>
  </si>
  <si>
    <t>3.3.</t>
  </si>
  <si>
    <t>3.4.</t>
  </si>
  <si>
    <t>3.5.</t>
  </si>
  <si>
    <t>Собственные средства</t>
  </si>
  <si>
    <t>1.1</t>
  </si>
  <si>
    <t>амортизационные отчисления с выделением результатов переоценки основных средств и нематериальных активов</t>
  </si>
  <si>
    <t xml:space="preserve"> - производство электрической энергии</t>
  </si>
  <si>
    <t xml:space="preserve"> - производство тепловой энергии в горячей воде</t>
  </si>
  <si>
    <t xml:space="preserve"> - производство тепловой энергии в паре</t>
  </si>
  <si>
    <t xml:space="preserve"> - производство теплоносителя в воде</t>
  </si>
  <si>
    <t xml:space="preserve"> - производство теплоносителя в паре</t>
  </si>
  <si>
    <t>в т.ч. результаты переоценки основных средств и нематериальных активов</t>
  </si>
  <si>
    <t>1.2</t>
  </si>
  <si>
    <t>расходы на капитальные вложения (инвестиции), финансируемые за счет нормативной прибыли, учитываемой в необходимой валовой выручке</t>
  </si>
  <si>
    <t>1.3</t>
  </si>
  <si>
    <t>экономия расходов</t>
  </si>
  <si>
    <t>1.3.1.</t>
  </si>
  <si>
    <t>достигнутая в результате реализации мероприятий инвестиционной программы</t>
  </si>
  <si>
    <t>1.3.2.</t>
  </si>
  <si>
    <t>1.4.</t>
  </si>
  <si>
    <t>плата за подключение (технологическое присоединение) к системам централизованного теплоснабжения (раздельно по каждой системе, если регулируемая организация эксплуатирует несколько таких систем)</t>
  </si>
  <si>
    <t>1.5.</t>
  </si>
  <si>
    <t>расходы на уплату лизинговых платежей по договору финансовой аренды (лизинга)</t>
  </si>
  <si>
    <t>2.</t>
  </si>
  <si>
    <t>Иные собственные средства, за исключением средств, указанных в разделе 1</t>
  </si>
  <si>
    <t>3.</t>
  </si>
  <si>
    <t>Средства, привлеченные на возвратной основе</t>
  </si>
  <si>
    <t>кредиты</t>
  </si>
  <si>
    <t xml:space="preserve">    в т.ч.по инвестиционным мероприятиям:</t>
  </si>
  <si>
    <t>Паропроводы острого пара 2-ой очереди от котлоагрегатов до паровых турбин, включая переключательные паропроводы (2 этап)</t>
  </si>
  <si>
    <t>п. 4.1</t>
  </si>
  <si>
    <t>Паропроводы острого пара 2-ой очереди от котлоагрегатов до паровых турбин, включая переключательные паропроводы (3 этап)</t>
  </si>
  <si>
    <t>п. 4.2</t>
  </si>
  <si>
    <t>п. 4.3</t>
  </si>
  <si>
    <t>п. 4.4</t>
  </si>
  <si>
    <t>п. 4.5</t>
  </si>
  <si>
    <t>п. 4.6</t>
  </si>
  <si>
    <t>займы организаций</t>
  </si>
  <si>
    <t>прочие привлеченные средства</t>
  </si>
  <si>
    <t>4.</t>
  </si>
  <si>
    <t>Бюджетные средства по каждой системе централизованного теплоснабжения с выделением расходов концедента на строительство, модернизацию и (или) реконструкцию объекта концессионного соглашения по каждой системе централизованного теплоснабжения при наличии таких расходов</t>
  </si>
  <si>
    <t>Прочие источники финансирования</t>
  </si>
  <si>
    <t>Примечание: в разделе 3 положительными значениями указано привлечение заемных средств, отрицательными значениями - погашение заемных средств.</t>
  </si>
  <si>
    <t>Примечание: 
в строке 2:
- положительные значения отражают привлечение средств в данном году;
- отрицательные значения отражают погашение в данном году ранее привлеченных заемных средств, за счет нормативной прибыли,  указанной в строке 1.2., в соответствии с п.74 "б" Основ ценообразования в сфере теплоснабжения.</t>
  </si>
  <si>
    <t>Показатели надежности и энергетической эффективности объектов централизованного теплоснабжения 
Рязанского филиала ООО "Ново-Рязанская ТЭЦ"</t>
  </si>
  <si>
    <t>Приложение к приказу ГУ РЭК Рязанской области от 30.10.2023 № 10-ИП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</si>
</sst>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4" x14ac:knownFonts="1">
    <font>
      <sz val="10"/>
      <name val="Arial Cyr"/>
      <charset val="204"/>
    </font>
    <font>
      <sz val="10"/>
      <color indexed="8"/>
      <name val="Arial Cyr"/>
    </font>
    <font>
      <sz val="10"/>
      <name val="Arial Cyr"/>
      <charset val="204"/>
    </font>
    <font>
      <b/>
      <sz val="10"/>
      <color indexed="16"/>
      <name val="Times New Roman"/>
      <family val="1"/>
      <charset val="204"/>
    </font>
    <font>
      <b/>
      <sz val="9"/>
      <color rgb="FFC0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6.5"/>
      <name val="Times New Roman"/>
      <family val="1"/>
      <charset val="204"/>
    </font>
    <font>
      <b/>
      <sz val="6.5"/>
      <color indexed="10"/>
      <name val="Times New Roman"/>
      <family val="1"/>
      <charset val="204"/>
    </font>
    <font>
      <b/>
      <sz val="6.5"/>
      <color indexed="16"/>
      <name val="Times New Roman"/>
      <family val="1"/>
      <charset val="204"/>
    </font>
    <font>
      <sz val="6.5"/>
      <name val="Times New Roman"/>
      <family val="1"/>
      <charset val="204"/>
    </font>
    <font>
      <sz val="6.5"/>
      <color rgb="FFC00000"/>
      <name val="Times New Roman"/>
      <family val="1"/>
      <charset val="204"/>
    </font>
    <font>
      <sz val="6.5"/>
      <color rgb="FF0000FF"/>
      <name val="Times New Roman"/>
      <family val="1"/>
      <charset val="204"/>
    </font>
    <font>
      <sz val="6.5"/>
      <color rgb="FF3333FF"/>
      <name val="Times New Roman"/>
      <family val="1"/>
      <charset val="204"/>
    </font>
    <font>
      <b/>
      <sz val="6.5"/>
      <color rgb="FFFF0000"/>
      <name val="Times New Roman"/>
      <family val="1"/>
      <charset val="204"/>
    </font>
    <font>
      <vertAlign val="superscript"/>
      <sz val="6.5"/>
      <name val="Times New Roman"/>
      <family val="1"/>
      <charset val="204"/>
    </font>
    <font>
      <sz val="6.5"/>
      <name val="Calibri"/>
      <family val="2"/>
      <charset val="204"/>
    </font>
    <font>
      <sz val="6"/>
      <name val="Times New Roman"/>
      <family val="1"/>
      <charset val="204"/>
    </font>
    <font>
      <b/>
      <sz val="9"/>
      <color rgb="FF002060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9"/>
      <color indexed="81"/>
      <name val="Tahoma"/>
      <family val="2"/>
      <charset val="204"/>
    </font>
    <font>
      <b/>
      <sz val="6"/>
      <color indexed="81"/>
      <name val="Tahoma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name val="Arial Cyr"/>
      <charset val="204"/>
    </font>
    <font>
      <b/>
      <i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Fill="0" applyProtection="0"/>
  </cellStyleXfs>
  <cellXfs count="21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/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/>
    <xf numFmtId="2" fontId="8" fillId="0" borderId="0" xfId="0" applyNumberFormat="1" applyFont="1"/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2" fontId="10" fillId="0" borderId="0" xfId="0" applyNumberFormat="1" applyFont="1"/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top"/>
    </xf>
    <xf numFmtId="0" fontId="13" fillId="0" borderId="14" xfId="0" applyFont="1" applyBorder="1" applyAlignment="1">
      <alignment horizontal="center" vertical="top"/>
    </xf>
    <xf numFmtId="16" fontId="13" fillId="0" borderId="14" xfId="0" applyNumberFormat="1" applyFont="1" applyBorder="1" applyAlignment="1">
      <alignment horizontal="center" vertical="top"/>
    </xf>
    <xf numFmtId="0" fontId="13" fillId="0" borderId="15" xfId="0" applyFont="1" applyBorder="1" applyAlignment="1">
      <alignment horizontal="center" vertical="top"/>
    </xf>
    <xf numFmtId="0" fontId="13" fillId="0" borderId="0" xfId="0" applyFont="1"/>
    <xf numFmtId="0" fontId="10" fillId="0" borderId="5" xfId="0" applyFon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13" fillId="0" borderId="8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3" fillId="0" borderId="8" xfId="0" applyFont="1" applyBorder="1" applyAlignment="1">
      <alignment horizontal="center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4" fontId="10" fillId="0" borderId="11" xfId="0" applyNumberFormat="1" applyFont="1" applyBorder="1" applyAlignment="1">
      <alignment horizontal="center"/>
    </xf>
    <xf numFmtId="4" fontId="10" fillId="0" borderId="12" xfId="0" applyNumberFormat="1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5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3" fillId="2" borderId="8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/>
    </xf>
    <xf numFmtId="4" fontId="15" fillId="2" borderId="1" xfId="0" applyNumberFormat="1" applyFont="1" applyFill="1" applyBorder="1" applyAlignment="1">
      <alignment horizontal="right" vertical="center"/>
    </xf>
    <xf numFmtId="4" fontId="16" fillId="2" borderId="1" xfId="0" applyNumberFormat="1" applyFont="1" applyFill="1" applyBorder="1" applyAlignment="1">
      <alignment horizontal="right" vertical="center"/>
    </xf>
    <xf numFmtId="4" fontId="16" fillId="2" borderId="9" xfId="0" applyNumberFormat="1" applyFont="1" applyFill="1" applyBorder="1" applyAlignment="1">
      <alignment horizontal="right" vertical="center"/>
    </xf>
    <xf numFmtId="0" fontId="17" fillId="0" borderId="0" xfId="0" applyFont="1"/>
    <xf numFmtId="0" fontId="13" fillId="2" borderId="8" xfId="0" applyFont="1" applyFill="1" applyBorder="1" applyAlignment="1">
      <alignment horizontal="center" vertical="center"/>
    </xf>
    <xf numFmtId="4" fontId="10" fillId="0" borderId="11" xfId="0" applyNumberFormat="1" applyFont="1" applyBorder="1" applyAlignment="1">
      <alignment horizontal="right"/>
    </xf>
    <xf numFmtId="4" fontId="10" fillId="0" borderId="12" xfId="0" applyNumberFormat="1" applyFont="1" applyBorder="1" applyAlignment="1">
      <alignment horizontal="right"/>
    </xf>
    <xf numFmtId="0" fontId="10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4" fontId="10" fillId="0" borderId="17" xfId="0" applyNumberFormat="1" applyFont="1" applyBorder="1" applyAlignment="1">
      <alignment horizontal="right"/>
    </xf>
    <xf numFmtId="4" fontId="10" fillId="0" borderId="18" xfId="0" applyNumberFormat="1" applyFont="1" applyBorder="1" applyAlignment="1">
      <alignment horizontal="right"/>
    </xf>
    <xf numFmtId="4" fontId="20" fillId="0" borderId="0" xfId="0" applyNumberFormat="1" applyFont="1"/>
    <xf numFmtId="0" fontId="21" fillId="0" borderId="0" xfId="0" applyFont="1"/>
    <xf numFmtId="164" fontId="22" fillId="0" borderId="0" xfId="0" applyNumberFormat="1" applyFont="1"/>
    <xf numFmtId="164" fontId="7" fillId="0" borderId="0" xfId="0" applyNumberFormat="1" applyFont="1"/>
    <xf numFmtId="0" fontId="23" fillId="0" borderId="0" xfId="0" applyFont="1" applyAlignment="1">
      <alignment horizontal="center" vertical="top"/>
    </xf>
    <xf numFmtId="0" fontId="24" fillId="0" borderId="0" xfId="0" applyFont="1" applyAlignment="1">
      <alignment horizontal="center"/>
    </xf>
    <xf numFmtId="0" fontId="24" fillId="0" borderId="0" xfId="0" applyFont="1"/>
    <xf numFmtId="0" fontId="27" fillId="0" borderId="19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0" xfId="0" applyFont="1"/>
    <xf numFmtId="0" fontId="27" fillId="0" borderId="20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8" fillId="0" borderId="0" xfId="0" applyFont="1"/>
    <xf numFmtId="0" fontId="27" fillId="0" borderId="21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top"/>
    </xf>
    <xf numFmtId="0" fontId="28" fillId="0" borderId="1" xfId="0" applyFont="1" applyBorder="1" applyAlignment="1">
      <alignment horizontal="center" vertical="top"/>
    </xf>
    <xf numFmtId="49" fontId="28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49" fontId="28" fillId="0" borderId="19" xfId="0" applyNumberFormat="1" applyFont="1" applyBorder="1" applyAlignment="1">
      <alignment horizontal="center" vertical="center"/>
    </xf>
    <xf numFmtId="0" fontId="28" fillId="0" borderId="19" xfId="0" applyFont="1" applyBorder="1" applyAlignment="1">
      <alignment horizontal="left" vertical="center" wrapText="1"/>
    </xf>
    <xf numFmtId="49" fontId="28" fillId="0" borderId="21" xfId="0" applyNumberFormat="1" applyFont="1" applyBorder="1" applyAlignment="1">
      <alignment horizontal="center" vertical="center"/>
    </xf>
    <xf numFmtId="0" fontId="28" fillId="0" borderId="21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0" xfId="0" applyFont="1"/>
    <xf numFmtId="0" fontId="22" fillId="0" borderId="27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top" wrapText="1"/>
    </xf>
    <xf numFmtId="0" fontId="22" fillId="0" borderId="25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 wrapText="1"/>
    </xf>
    <xf numFmtId="0" fontId="22" fillId="0" borderId="29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3" fillId="0" borderId="0" xfId="0" applyFont="1"/>
    <xf numFmtId="0" fontId="22" fillId="0" borderId="33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top"/>
    </xf>
    <xf numFmtId="0" fontId="22" fillId="0" borderId="34" xfId="0" applyFont="1" applyBorder="1" applyAlignment="1">
      <alignment horizontal="center" vertical="top"/>
    </xf>
    <xf numFmtId="0" fontId="22" fillId="0" borderId="15" xfId="0" applyFont="1" applyBorder="1" applyAlignment="1">
      <alignment horizontal="center" vertical="top"/>
    </xf>
    <xf numFmtId="49" fontId="23" fillId="0" borderId="24" xfId="0" applyNumberFormat="1" applyFont="1" applyBorder="1" applyAlignment="1">
      <alignment horizontal="center"/>
    </xf>
    <xf numFmtId="0" fontId="23" fillId="0" borderId="24" xfId="0" applyFont="1" applyBorder="1" applyAlignment="1">
      <alignment horizontal="left" wrapText="1"/>
    </xf>
    <xf numFmtId="0" fontId="23" fillId="0" borderId="24" xfId="0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164" fontId="7" fillId="0" borderId="1" xfId="0" applyNumberFormat="1" applyFont="1" applyBorder="1" applyAlignment="1">
      <alignment horizontal="right" vertical="top"/>
    </xf>
    <xf numFmtId="49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164" fontId="9" fillId="0" borderId="1" xfId="0" applyNumberFormat="1" applyFont="1" applyBorder="1" applyAlignment="1">
      <alignment horizontal="right" vertical="top"/>
    </xf>
    <xf numFmtId="49" fontId="31" fillId="0" borderId="1" xfId="0" applyNumberFormat="1" applyFont="1" applyBorder="1" applyAlignment="1">
      <alignment horizontal="center" vertical="top"/>
    </xf>
    <xf numFmtId="0" fontId="31" fillId="0" borderId="1" xfId="0" applyFont="1" applyBorder="1" applyAlignment="1">
      <alignment horizontal="left" vertical="top" wrapText="1"/>
    </xf>
    <xf numFmtId="164" fontId="31" fillId="0" borderId="1" xfId="0" applyNumberFormat="1" applyFont="1" applyBorder="1" applyAlignment="1">
      <alignment horizontal="right" vertical="top"/>
    </xf>
    <xf numFmtId="0" fontId="31" fillId="0" borderId="0" xfId="0" applyFont="1"/>
    <xf numFmtId="164" fontId="9" fillId="3" borderId="1" xfId="0" applyNumberFormat="1" applyFont="1" applyFill="1" applyBorder="1" applyAlignment="1">
      <alignment horizontal="right" vertical="top"/>
    </xf>
    <xf numFmtId="164" fontId="9" fillId="3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5" fontId="24" fillId="0" borderId="0" xfId="0" applyNumberFormat="1" applyFont="1"/>
    <xf numFmtId="164" fontId="28" fillId="0" borderId="0" xfId="0" applyNumberFormat="1" applyFont="1" applyAlignment="1">
      <alignment horizontal="center" vertical="top"/>
    </xf>
    <xf numFmtId="0" fontId="28" fillId="0" borderId="0" xfId="0" applyFont="1" applyAlignment="1">
      <alignment horizontal="center" vertical="top"/>
    </xf>
    <xf numFmtId="164" fontId="24" fillId="0" borderId="0" xfId="0" applyNumberFormat="1" applyFont="1"/>
    <xf numFmtId="0" fontId="2" fillId="0" borderId="0" xfId="1" applyFont="1" applyFill="1" applyProtection="1"/>
    <xf numFmtId="0" fontId="8" fillId="0" borderId="0" xfId="1" applyFont="1" applyFill="1" applyAlignment="1" applyProtection="1">
      <alignment horizontal="center" wrapText="1"/>
    </xf>
    <xf numFmtId="0" fontId="8" fillId="0" borderId="0" xfId="1" applyFont="1" applyFill="1" applyAlignment="1" applyProtection="1">
      <alignment horizontal="center"/>
    </xf>
    <xf numFmtId="0" fontId="32" fillId="0" borderId="0" xfId="1" applyFont="1" applyFill="1" applyAlignment="1" applyProtection="1">
      <alignment horizontal="center"/>
    </xf>
    <xf numFmtId="0" fontId="8" fillId="0" borderId="0" xfId="0" applyFont="1" applyFill="1" applyAlignment="1">
      <alignment horizontal="center"/>
    </xf>
    <xf numFmtId="0" fontId="8" fillId="0" borderId="0" xfId="1" applyFont="1" applyFill="1" applyAlignment="1" applyProtection="1">
      <alignment horizontal="center"/>
    </xf>
    <xf numFmtId="0" fontId="24" fillId="0" borderId="1" xfId="1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1" xfId="1" applyFont="1" applyFill="1" applyBorder="1" applyAlignment="1" applyProtection="1">
      <alignment horizont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0" xfId="1" applyFont="1" applyFill="1" applyProtection="1"/>
    <xf numFmtId="0" fontId="24" fillId="0" borderId="1" xfId="1" applyFont="1" applyFill="1" applyBorder="1" applyAlignment="1" applyProtection="1">
      <alignment horizontal="center" wrapText="1"/>
    </xf>
    <xf numFmtId="0" fontId="24" fillId="0" borderId="1" xfId="1" applyFont="1" applyFill="1" applyBorder="1" applyAlignment="1" applyProtection="1">
      <alignment horizontal="center"/>
    </xf>
    <xf numFmtId="0" fontId="8" fillId="0" borderId="0" xfId="1" applyFont="1" applyFill="1" applyProtection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wrapText="1"/>
    </xf>
    <xf numFmtId="0" fontId="32" fillId="0" borderId="0" xfId="1" applyFont="1" applyFill="1" applyProtection="1"/>
    <xf numFmtId="0" fontId="24" fillId="0" borderId="0" xfId="1" applyFont="1" applyFill="1" applyAlignment="1" applyProtection="1">
      <alignment vertical="top"/>
    </xf>
    <xf numFmtId="0" fontId="24" fillId="0" borderId="0" xfId="1" applyFont="1" applyFill="1" applyAlignment="1" applyProtection="1">
      <alignment horizontal="center" vertical="top"/>
    </xf>
    <xf numFmtId="0" fontId="23" fillId="0" borderId="24" xfId="0" applyFont="1" applyFill="1" applyBorder="1" applyAlignment="1">
      <alignment horizontal="center"/>
    </xf>
    <xf numFmtId="0" fontId="23" fillId="0" borderId="14" xfId="0" applyFont="1" applyFill="1" applyBorder="1" applyAlignment="1">
      <alignment horizontal="center"/>
    </xf>
    <xf numFmtId="49" fontId="27" fillId="0" borderId="1" xfId="0" applyNumberFormat="1" applyFont="1" applyBorder="1" applyAlignment="1">
      <alignment horizontal="center" vertical="center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49" fontId="22" fillId="0" borderId="11" xfId="0" applyNumberFormat="1" applyFont="1" applyBorder="1" applyAlignment="1">
      <alignment horizontal="center" vertical="center"/>
    </xf>
    <xf numFmtId="49" fontId="22" fillId="0" borderId="12" xfId="0" applyNumberFormat="1" applyFont="1" applyBorder="1" applyAlignment="1">
      <alignment horizontal="center" vertical="center"/>
    </xf>
    <xf numFmtId="165" fontId="23" fillId="0" borderId="24" xfId="0" applyNumberFormat="1" applyFont="1" applyBorder="1" applyAlignment="1">
      <alignment horizontal="center"/>
    </xf>
    <xf numFmtId="165" fontId="23" fillId="0" borderId="14" xfId="0" applyNumberFormat="1" applyFont="1" applyBorder="1" applyAlignment="1">
      <alignment horizontal="center"/>
    </xf>
    <xf numFmtId="165" fontId="23" fillId="0" borderId="25" xfId="0" applyNumberFormat="1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33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164" fontId="31" fillId="3" borderId="35" xfId="0" applyNumberFormat="1" applyFont="1" applyFill="1" applyBorder="1" applyAlignment="1">
      <alignment horizontal="center" vertical="center" wrapText="1"/>
    </xf>
    <xf numFmtId="164" fontId="31" fillId="3" borderId="36" xfId="0" applyNumberFormat="1" applyFont="1" applyFill="1" applyBorder="1" applyAlignment="1">
      <alignment horizontal="center" vertical="center"/>
    </xf>
    <xf numFmtId="164" fontId="31" fillId="3" borderId="37" xfId="0" applyNumberFormat="1" applyFont="1" applyFill="1" applyBorder="1" applyAlignment="1">
      <alignment horizontal="center" vertical="center"/>
    </xf>
    <xf numFmtId="164" fontId="31" fillId="3" borderId="37" xfId="0" applyNumberFormat="1" applyFont="1" applyFill="1" applyBorder="1" applyAlignment="1">
      <alignment horizontal="center" vertical="center" wrapText="1"/>
    </xf>
    <xf numFmtId="164" fontId="31" fillId="3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/>
    <xf numFmtId="0" fontId="32" fillId="0" borderId="0" xfId="1" applyFont="1" applyFill="1" applyAlignment="1" applyProtection="1">
      <alignment horizontal="center"/>
    </xf>
  </cellXfs>
  <cellStyles count="2">
    <cellStyle name="Обычный" xfId="0" builtinId="0"/>
    <cellStyle name="Обычный_Проект_Форма ИП" xfId="1" xr:uid="{6844A9F6-A7F6-4F00-B539-599DE5EE83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53;&#1056;&#1058;&#1069;&#1062;\2024\&#1048;&#1090;&#1086;&#1075;\&#1055;&#1088;&#1086;&#1077;&#1082;&#1090;_&#1048;&#1055;_&#1053;&#1056;&#1058;&#1069;&#1062;_2024-26_&#1080;&#1090;&#1086;&#1075;.xlsx" TargetMode="External"/><Relationship Id="rId1" Type="http://schemas.openxmlformats.org/officeDocument/2006/relationships/externalLinkPath" Target="file:///E:\&#1053;&#1056;&#1058;&#1069;&#1062;\2024\&#1048;&#1090;&#1086;&#1075;\&#1055;&#1088;&#1086;&#1077;&#1082;&#1090;_&#1048;&#1055;_&#1053;&#1056;&#1058;&#1069;&#1062;_2024-26_&#1080;&#1090;&#1086;&#107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&#1061;&#1072;&#1085;&#1086;&#1074;&#1072;\&#1043;&#1088;(27.07.00)5&#1061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6;&#1072;&#1073;&#1086;&#1090;&#1072;%20&#1085;&#1072;%20&#1053;&#1056;&#1058;\&#1056;&#1077;&#1075;&#1091;&#1083;&#1080;&#1088;&#1086;&#1074;&#1072;&#1085;&#1080;&#1077;-2017\_&#1047;&#1072;&#1103;&#1074;&#1083;&#1077;&#1085;&#1080;&#1077;%20&#1074;%20&#1056;&#1069;&#1050;\_&#1047;&#1072;&#1103;&#1074;&#1083;&#1077;&#1085;&#1080;&#1077;_2017-2021\&#1050;&#1086;&#1087;&#1080;&#1103;%20&#1056;&#1072;&#1089;&#1095;&#1077;&#1090;-&#1086;&#1073;&#1086;&#1089;&#1085;&#1086;&#1074;&#1072;&#1085;&#1080;&#1077;%20&#1090;&#1072;&#1088;&#1080;&#1092;&#1086;&#1074;%20&#1053;&#1056;&#1058;&#1069;&#1062;%20&#1085;&#1072;%202017-2021%20&#1075;&#1075;%20&#1086;&#1090;%2027.04.2016%20&#1075;.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6;&#1072;&#1073;&#1086;&#1090;&#1072;%20&#1085;&#1072;%20&#1053;&#1056;&#1058;\&#1056;&#1077;&#1075;&#1091;&#1083;&#1080;&#1088;&#1086;&#1074;&#1072;&#1085;&#1080;&#1077;-2018\&#1055;&#1086;&#1076;&#1075;&#1086;&#1090;&#1086;&#1074;&#1082;&#1072;%20&#1088;&#1077;&#1075;&#1091;&#1083;&#1080;&#1088;&#1086;&#1074;&#1072;&#1085;&#1080;&#1103;\&#1056;&#1072;&#1089;&#1095;&#1077;&#1090;%20&#1090;&#1072;&#1088;&#1080;&#1092;&#1086;&#1074;%20&#1053;&#1056;&#1058;&#1069;&#1062;-2018_&#1074;16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SC_W\&#1055;&#1088;&#1086;&#1075;&#1085;&#1086;&#1079;\&#1055;&#1088;&#1086;&#1075;05_00(27.06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1;&#1072;&#1085;&#1086;&#1074;&#1072;\&#1043;&#1088;(27.07.00)5&#1061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1054;&#1090;&#1076;&#1077;&#1083;%20&#1087;&#1083;&#1072;&#1085;&#1080;&#1088;&#1086;&#1074;&#1072;&#1085;&#1080;&#1103;\&#1058;&#1072;&#1088;&#1080;&#1092;&#1099;_&#1053;&#1056;-&#1058;&#1069;&#1062;\2009\&#1057;&#1084;&#1077;&#1090;&#1072;_&#1079;&#1072;&#1090;&#1088;&#1072;&#1090;_200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1600\Document$\&#1056;&#1072;&#1073;&#1086;&#1090;&#1072;%20&#1085;&#1072;%20&#1053;&#1056;&#1058;\&#1056;&#1077;&#1075;&#1091;&#1083;&#1080;&#1088;&#1086;&#1074;&#1072;&#1085;&#1080;&#1077;-2011\&#1056;&#1077;&#1075;&#1091;&#1083;&#1080;&#1088;&#1086;&#1074;&#1072;&#1085;&#1080;&#1077;%20&#1101;&#1101;%20&#1074;%20&#1060;&#1057;&#1058;\&#1047;&#1072;&#1097;&#1080;&#1090;&#1072;\&#1057;&#1086;&#1074;&#1077;&#1097;&#1072;&#1085;&#1080;&#1077;_16_11_2010\&#1048;&#1090;&#1086;&#1075;&#1086;&#1074;&#1099;&#1081;%20&#1088;&#1072;&#1089;&#1095;&#1077;&#1090;%20&#1060;&#1057;&#1058;%20(&#1045;&#1048;&#1040;&#1057;_30_12_2010)\&#1053;&#1086;&#1074;&#1086;&#1088;&#1103;&#1079;&#1072;&#1085;&#1089;&#1082;&#1072;&#1103;%20&#1058;&#1069;&#1062;_11_&#1060;&#1057;&#1058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1;&#1072;&#1083;&#1072;&#1085;&#1089;\An(EsMon)\7.02.01\V&#1045;&#1052;_2001.5.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C_W\&#1055;&#1088;&#1086;&#1075;&#1085;&#1086;&#1079;\&#1055;&#1088;&#1086;&#1075;05_00(27.06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&#1061;&#1072;&#1085;&#1086;&#1074;&#1072;\&#1043;&#1088;(27.07.00)5&#10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1;&#1072;&#1083;&#1072;&#1085;&#1089;\An(EsMon)\SC_W\&#1055;&#1088;&#1086;&#1075;&#1085;&#1086;&#1079;\&#1055;&#1088;&#1086;&#1075;05_00(27.0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2;&#1086;&#1080;%20&#1076;&#1086;&#1082;&#1091;&#1084;&#1077;&#1085;&#1090;&#1099;\Zarenkova\&#1050;&#1059;&#1056;&#1040;&#1053;&#1054;&#1042;\Pr(2000)Tabl\2009&#1075;\&#1103;&#1085;-&#1080;&#1102;&#1085;.2009\V2008-2011%20260109%20var%2041&#105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90;&#1086;&#1088;&#1075;&#1086;&#1074;&#1083;&#1103;\&#1052;&#1086;&#1080;%20&#1076;&#1086;&#1082;&#1091;&#1084;&#1077;&#1085;&#1090;&#1099;\2011-&#1076;&#1077;&#1092;&#1083;\c&#1077;&#1085;&#1090;&#1103;&#1073;&#1088;&#1100;\v-2013-2030-%202&#1074;-f-15.09%20xls%20-%202&#1048;%20&#1087;&#1086;&#1089;&#1083;&#1077;%20&#1089;&#1086;&#1074;&#1077;&#1097;+&#105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1;&#1072;&#1083;&#1072;&#1085;&#1089;\An(EsMon)\7.02.01\SC_W\&#1055;&#1088;&#1086;&#1075;&#1085;&#1086;&#1079;\&#1055;&#1088;&#1086;&#1075;05_00(27.06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1;&#1072;&#1083;&#1072;&#1085;&#1089;\An(EsMon)\7.02.01\&#1061;&#1072;&#1085;&#1086;&#1074;&#1072;\&#1043;&#1088;(27.07.00)5&#106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1600\Document$\w010304\&#1056;&#1077;&#1075;&#1091;&#1083;&#1080;&#1088;&#1086;&#1074;&#1072;&#1085;&#1080;&#1077;%20&#1074;%20&#1060;&#1057;&#1058;\&#1056;&#1044;\&#1052;&#1072;&#1090;&#1077;&#1088;&#1080;&#1072;&#1083;&#1099;_2011%20&#1075;\GRES.ZATRAT.CZ.2012(v1.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1;&#1072;&#1083;&#1072;&#1085;&#1089;\An(EsMon)\&#1061;&#1072;&#1085;&#1086;&#1074;&#1072;\&#1043;&#1088;(27.07.00)5&#1061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2;&#1086;&#1080;%20&#1076;&#1086;&#1082;&#1091;&#1084;&#1077;&#1085;&#1090;&#1099;\&#1052;&#1054;&#1041;\06-03-06\Var2.7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3"/>
      <sheetName val="4"/>
      <sheetName val="5"/>
      <sheetName val="   "/>
      <sheetName val="6.1"/>
      <sheetName val="6.2"/>
      <sheetName val="  "/>
      <sheetName val="Расш.стоимости"/>
      <sheetName val="Амортизация"/>
      <sheetName val="Вопросы"/>
      <sheetName val="Лист1"/>
      <sheetName val="Диаграмма1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>
        <row r="9">
          <cell r="C9">
            <v>5940.0841700000001</v>
          </cell>
        </row>
        <row r="16">
          <cell r="C16">
            <v>626334.52719765087</v>
          </cell>
          <cell r="D16">
            <v>5940.0841700000001</v>
          </cell>
          <cell r="E16">
            <v>243288.66441904355</v>
          </cell>
          <cell r="F16">
            <v>377105.77860860736</v>
          </cell>
          <cell r="G16">
            <v>0</v>
          </cell>
        </row>
        <row r="19">
          <cell r="E19">
            <v>69048.652035993902</v>
          </cell>
          <cell r="F19">
            <v>148793.55868931525</v>
          </cell>
          <cell r="G19">
            <v>0</v>
          </cell>
        </row>
        <row r="25">
          <cell r="E25">
            <v>166793.14304161983</v>
          </cell>
          <cell r="F25">
            <v>235759.08926072196</v>
          </cell>
          <cell r="G25">
            <v>0</v>
          </cell>
        </row>
        <row r="31">
          <cell r="E31">
            <v>7446.8693414298177</v>
          </cell>
          <cell r="F31">
            <v>-7446.8693414298177</v>
          </cell>
          <cell r="G31">
            <v>0</v>
          </cell>
        </row>
        <row r="33">
          <cell r="E33">
            <v>7446.8693414298177</v>
          </cell>
          <cell r="F33">
            <v>-7446.8693414298177</v>
          </cell>
        </row>
        <row r="49">
          <cell r="B49" t="str">
            <v xml:space="preserve">Реконструкция турбины ст.№5 с генератором </v>
          </cell>
        </row>
        <row r="54">
          <cell r="C54">
            <v>11560</v>
          </cell>
        </row>
        <row r="64">
          <cell r="C64">
            <v>99626.564010349248</v>
          </cell>
          <cell r="D64">
            <v>11560</v>
          </cell>
          <cell r="E64">
            <v>88066.564010349233</v>
          </cell>
          <cell r="F64">
            <v>0</v>
          </cell>
          <cell r="G64">
            <v>0</v>
          </cell>
        </row>
        <row r="67">
          <cell r="E67">
            <v>88066.564010349219</v>
          </cell>
          <cell r="F67">
            <v>0</v>
          </cell>
          <cell r="G67">
            <v>0</v>
          </cell>
        </row>
        <row r="73">
          <cell r="E73">
            <v>0</v>
          </cell>
          <cell r="F73">
            <v>0</v>
          </cell>
          <cell r="G73">
            <v>0</v>
          </cell>
        </row>
        <row r="79">
          <cell r="E79">
            <v>0</v>
          </cell>
          <cell r="F79">
            <v>0</v>
          </cell>
          <cell r="G79">
            <v>0</v>
          </cell>
        </row>
        <row r="95">
          <cell r="B95" t="str">
            <v>Реконструкция котлоагрегата ТГМ-84А ст.№8 в рамках технического перевооружения ОПО "Площадка главного корпуса"</v>
          </cell>
        </row>
        <row r="100">
          <cell r="C100">
            <v>7719.4282229999999</v>
          </cell>
        </row>
        <row r="104">
          <cell r="C104">
            <v>36188.679509424001</v>
          </cell>
          <cell r="D104">
            <v>0</v>
          </cell>
          <cell r="E104">
            <v>0</v>
          </cell>
          <cell r="F104">
            <v>0</v>
          </cell>
          <cell r="G104">
            <v>36188.679509424001</v>
          </cell>
        </row>
        <row r="107">
          <cell r="E107">
            <v>0</v>
          </cell>
          <cell r="F107">
            <v>0</v>
          </cell>
          <cell r="G107">
            <v>36188.679509424001</v>
          </cell>
        </row>
        <row r="113">
          <cell r="E113">
            <v>0</v>
          </cell>
          <cell r="F113">
            <v>0</v>
          </cell>
          <cell r="G113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</row>
        <row r="135">
          <cell r="B135" t="str">
            <v>Реагентное хозяйство</v>
          </cell>
        </row>
        <row r="140">
          <cell r="C140">
            <v>1650</v>
          </cell>
        </row>
        <row r="142">
          <cell r="C142">
            <v>24950</v>
          </cell>
          <cell r="D142">
            <v>0</v>
          </cell>
          <cell r="E142">
            <v>24950</v>
          </cell>
          <cell r="F142">
            <v>0</v>
          </cell>
          <cell r="G142">
            <v>0</v>
          </cell>
        </row>
        <row r="145">
          <cell r="E145">
            <v>14577.594005632183</v>
          </cell>
          <cell r="F145">
            <v>0</v>
          </cell>
          <cell r="G145">
            <v>0</v>
          </cell>
        </row>
        <row r="151">
          <cell r="E151">
            <v>10372.405994367817</v>
          </cell>
          <cell r="F151">
            <v>0</v>
          </cell>
          <cell r="G151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</row>
        <row r="173">
          <cell r="B173" t="str">
            <v>Дооборудование АСУ ТП химического цеха</v>
          </cell>
        </row>
        <row r="181">
          <cell r="C181">
            <v>99879.260158759309</v>
          </cell>
          <cell r="D181">
            <v>0</v>
          </cell>
          <cell r="E181">
            <v>83366.999725183778</v>
          </cell>
          <cell r="F181">
            <v>16512.260433575531</v>
          </cell>
          <cell r="G181">
            <v>0</v>
          </cell>
        </row>
        <row r="184">
          <cell r="E184">
            <v>0</v>
          </cell>
          <cell r="F184">
            <v>6411.193831177512</v>
          </cell>
          <cell r="G184">
            <v>2625.428891112022</v>
          </cell>
        </row>
        <row r="190">
          <cell r="E190">
            <v>36534.284195370441</v>
          </cell>
          <cell r="F190">
            <v>35655.129199665433</v>
          </cell>
          <cell r="G190">
            <v>18653.224041433896</v>
          </cell>
        </row>
        <row r="196">
          <cell r="E196">
            <v>46832.715529813337</v>
          </cell>
          <cell r="F196">
            <v>-25554.062597267417</v>
          </cell>
          <cell r="G196">
            <v>-21278.65293254592</v>
          </cell>
        </row>
        <row r="197">
          <cell r="E197">
            <v>46832.715529813337</v>
          </cell>
          <cell r="F197">
            <v>-25554.062597267417</v>
          </cell>
          <cell r="G197">
            <v>-21278.65293254592</v>
          </cell>
        </row>
        <row r="212">
          <cell r="B212" t="str">
            <v>Установка вакуумной деаэрации ХОВ</v>
          </cell>
        </row>
        <row r="217">
          <cell r="C217">
            <v>6505.3918800000001</v>
          </cell>
        </row>
        <row r="221">
          <cell r="C221">
            <v>140882.5256951137</v>
          </cell>
          <cell r="D221">
            <v>0</v>
          </cell>
          <cell r="E221">
            <v>0</v>
          </cell>
          <cell r="F221">
            <v>56353.010280000002</v>
          </cell>
          <cell r="G221">
            <v>84529.515415113696</v>
          </cell>
        </row>
        <row r="224">
          <cell r="E224">
            <v>0</v>
          </cell>
          <cell r="F224">
            <v>0</v>
          </cell>
          <cell r="G224">
            <v>1694.4021677939688</v>
          </cell>
        </row>
        <row r="230">
          <cell r="E230">
            <v>0</v>
          </cell>
          <cell r="F230">
            <v>0</v>
          </cell>
          <cell r="G230">
            <v>14010.198197043492</v>
          </cell>
        </row>
        <row r="236">
          <cell r="E236">
            <v>0</v>
          </cell>
          <cell r="F236">
            <v>56353.010280000002</v>
          </cell>
          <cell r="G236">
            <v>68824.915050276235</v>
          </cell>
        </row>
        <row r="237">
          <cell r="F237">
            <v>56353.010280000002</v>
          </cell>
          <cell r="G237">
            <v>68824.915050276235</v>
          </cell>
        </row>
        <row r="258">
          <cell r="E258">
            <v>48734.646670000278</v>
          </cell>
          <cell r="F258">
            <v>46144.917590647558</v>
          </cell>
          <cell r="G258">
            <v>11222.29722622953</v>
          </cell>
        </row>
        <row r="259">
          <cell r="E259">
            <v>73872.018747096052</v>
          </cell>
          <cell r="F259">
            <v>70973.502364083979</v>
          </cell>
          <cell r="G259">
            <v>17356.633137310881</v>
          </cell>
        </row>
        <row r="260">
          <cell r="E260">
            <v>34508.550629246813</v>
          </cell>
          <cell r="F260">
            <v>31675.13873458371</v>
          </cell>
          <cell r="G260">
            <v>7609.7491458835902</v>
          </cell>
        </row>
        <row r="261">
          <cell r="E261">
            <v>7667.6921161672035</v>
          </cell>
          <cell r="F261">
            <v>2567.3952974163944</v>
          </cell>
          <cell r="G261">
            <v>1694.4021677939688</v>
          </cell>
        </row>
        <row r="262">
          <cell r="E262">
            <v>6909.9018894649798</v>
          </cell>
          <cell r="F262">
            <v>3843.7985337611181</v>
          </cell>
          <cell r="G262">
            <v>2625.428891112022</v>
          </cell>
        </row>
        <row r="264">
          <cell r="E264">
            <v>51736.586039601163</v>
          </cell>
          <cell r="F264">
            <v>73115.286985627783</v>
          </cell>
          <cell r="G264">
            <v>0</v>
          </cell>
        </row>
        <row r="265">
          <cell r="E265">
            <v>78422.360989041787</v>
          </cell>
          <cell r="F265">
            <v>112455.46128739572</v>
          </cell>
          <cell r="G265">
            <v>0</v>
          </cell>
        </row>
        <row r="266">
          <cell r="E266">
            <v>36634.19601297687</v>
          </cell>
          <cell r="F266">
            <v>50188.34098769843</v>
          </cell>
          <cell r="G266">
            <v>0</v>
          </cell>
        </row>
        <row r="267">
          <cell r="E267">
            <v>31067.406926916174</v>
          </cell>
          <cell r="F267">
            <v>23934.388212014663</v>
          </cell>
          <cell r="G267">
            <v>27415.74954454742</v>
          </cell>
        </row>
        <row r="268">
          <cell r="E268">
            <v>15839.283262822084</v>
          </cell>
          <cell r="F268">
            <v>11720.740987650774</v>
          </cell>
          <cell r="G268">
            <v>5247.6726939299679</v>
          </cell>
        </row>
        <row r="271">
          <cell r="E271">
            <v>0</v>
          </cell>
          <cell r="F271">
            <v>0</v>
          </cell>
          <cell r="G271">
            <v>0</v>
          </cell>
        </row>
        <row r="272">
          <cell r="E272">
            <v>0</v>
          </cell>
          <cell r="F272">
            <v>0</v>
          </cell>
          <cell r="G272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`"/>
      <sheetName val="Заголовки"/>
      <sheetName val="Д-тэ"/>
      <sheetName val="Д-тн"/>
      <sheetName val="Сводн`"/>
      <sheetName val="Календарная"/>
      <sheetName val="3.1`"/>
      <sheetName val="4.1`"/>
      <sheetName val="4.3`"/>
      <sheetName val="4.4`"/>
      <sheetName val="4.5`"/>
      <sheetName val="4.6`"/>
      <sheetName val="4.9`"/>
      <sheetName val="4.10`"/>
      <sheetName val="4.11`"/>
      <sheetName val="ИП`"/>
      <sheetName val="4.12`"/>
      <sheetName val="4.12ээ`"/>
      <sheetName val="4.12тэ`"/>
      <sheetName val="4.12тн`"/>
      <sheetName val="4.12п`"/>
      <sheetName val="Корр_тэ`"/>
      <sheetName val="Корр_тн`"/>
      <sheetName val="Экономия`"/>
      <sheetName val="5.9_прибыль`"/>
      <sheetName val="5.1тэ`"/>
      <sheetName val="5.2тэ`"/>
      <sheetName val="5.3тэ`"/>
      <sheetName val="5.4тэ`"/>
      <sheetName val="5.5тэ`"/>
      <sheetName val="5.6тэ`"/>
      <sheetName val="5.7тэ`"/>
      <sheetName val="5.9тэ`"/>
      <sheetName val="6.1`"/>
      <sheetName val="6.3`"/>
      <sheetName val="6.4`"/>
      <sheetName val="Выручка_тэ`"/>
      <sheetName val="4.7п`"/>
      <sheetName val="5.1п`"/>
      <sheetName val="5.2п`"/>
      <sheetName val="5.3п`"/>
      <sheetName val="5.4п`"/>
      <sheetName val="5.9п`"/>
      <sheetName val="6.2п`"/>
      <sheetName val="6.3п`"/>
      <sheetName val="6.4п`"/>
      <sheetName val="6.5п`"/>
      <sheetName val="Выручка_сети`"/>
      <sheetName val="4.7пок`"/>
      <sheetName val="5.4пок`"/>
      <sheetName val="5.9пок`"/>
      <sheetName val="4.2`"/>
      <sheetName val="4.2_пр`"/>
      <sheetName val="4.8`"/>
      <sheetName val="сх_воды-2017"/>
      <sheetName val="ОХР`"/>
      <sheetName val="Столовая`"/>
      <sheetName val="Соцрасходы`"/>
      <sheetName val="НВВ_тэ`"/>
      <sheetName val="НВВ_тн`"/>
      <sheetName val="Выручка_тн`"/>
      <sheetName val="6.6`"/>
      <sheetName val="6.7`"/>
      <sheetName val="5.1тн`"/>
      <sheetName val="5.2тн`"/>
      <sheetName val="5.3тн`"/>
      <sheetName val="5.4тн`"/>
      <sheetName val="5.5тн`"/>
      <sheetName val="5.7тн`"/>
      <sheetName val="5.9тн`"/>
      <sheetName val="    Старое --&gt;"/>
      <sheetName val="дифф_топл"/>
      <sheetName val="dКИП"/>
      <sheetName val="дРез"/>
    </sheetNames>
    <sheetDataSet>
      <sheetData sheetId="0" refreshError="1"/>
      <sheetData sheetId="1">
        <row r="2">
          <cell r="B2" t="str">
            <v>по Рязанскому филиалу ООО "Ново-Рязанская ТЭЦ"</v>
          </cell>
        </row>
        <row r="6">
          <cell r="B6" t="str">
            <v>2016 год тариф</v>
          </cell>
          <cell r="C6" t="str">
            <v>2017 год</v>
          </cell>
          <cell r="D6" t="str">
            <v>2018 год</v>
          </cell>
          <cell r="F6" t="str">
            <v>2019 год</v>
          </cell>
          <cell r="G6" t="str">
            <v>2020 год</v>
          </cell>
          <cell r="H6" t="str">
            <v>2021 год</v>
          </cell>
        </row>
        <row r="7">
          <cell r="B7">
            <v>1.0740000000000001</v>
          </cell>
          <cell r="C7">
            <v>1.0580000000000001</v>
          </cell>
          <cell r="D7">
            <v>1.0549999999999999</v>
          </cell>
          <cell r="F7">
            <v>1.0549999999999999</v>
          </cell>
          <cell r="G7">
            <v>1.0549999999999999</v>
          </cell>
          <cell r="H7">
            <v>1.0549999999999999</v>
          </cell>
        </row>
        <row r="9">
          <cell r="B9">
            <v>1.0640000000000001</v>
          </cell>
          <cell r="C9">
            <v>1.06</v>
          </cell>
          <cell r="D9">
            <v>1.0509999999999999</v>
          </cell>
          <cell r="F9">
            <v>1.0509999999999999</v>
          </cell>
          <cell r="G9">
            <v>1.0509999999999999</v>
          </cell>
          <cell r="H9">
            <v>1.0509999999999999</v>
          </cell>
        </row>
        <row r="11">
          <cell r="B11">
            <v>1.02</v>
          </cell>
          <cell r="C11">
            <v>1.03</v>
          </cell>
          <cell r="D11">
            <v>1.03</v>
          </cell>
          <cell r="F11">
            <v>1.03</v>
          </cell>
          <cell r="G11">
            <v>1.03</v>
          </cell>
          <cell r="H11">
            <v>1.03</v>
          </cell>
        </row>
        <row r="17">
          <cell r="J17">
            <v>1.0740000000000001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9">
          <cell r="D19">
            <v>3418306.7354928288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>
        <row r="12">
          <cell r="D12">
            <v>28367.71631405914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19">
          <cell r="D19">
            <v>161859.30259023616</v>
          </cell>
        </row>
      </sheetData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`"/>
      <sheetName val="Заголовки"/>
      <sheetName val="Диаграмма2"/>
      <sheetName val="Диаграмма3"/>
      <sheetName val="Диаграмма9"/>
      <sheetName val="Сводн"/>
      <sheetName val="Календарная"/>
      <sheetName val="Прот_нвв"/>
      <sheetName val="Прот_тэ"/>
      <sheetName val="Прот_тн"/>
      <sheetName val="Прот_пер"/>
      <sheetName val="Прот_из сетей"/>
      <sheetName val="Прот_ИП"/>
      <sheetName val="3.1`"/>
      <sheetName val="4.1`"/>
      <sheetName val="4.3`"/>
      <sheetName val="4.4`"/>
      <sheetName val="4.5`"/>
      <sheetName val="4.10"/>
      <sheetName val="ИП"/>
      <sheetName val="4.11"/>
      <sheetName val="Диаграмма10"/>
      <sheetName val="Диаграмма11"/>
      <sheetName val="Диаграмма12"/>
      <sheetName val="Лист1"/>
      <sheetName val="5.9_прибыль"/>
      <sheetName val="4.12"/>
      <sheetName val="4.12ээ"/>
      <sheetName val="4.12тэ"/>
      <sheetName val="4.12тн"/>
      <sheetName val="4.12п"/>
      <sheetName val="Корр_тэ`"/>
      <sheetName val="Корр_тн`"/>
      <sheetName val="5.1тэ`"/>
      <sheetName val="5.2тэ`"/>
      <sheetName val="5.3тэ`"/>
      <sheetName val="5.4тэ`"/>
      <sheetName val="5.9тэ`"/>
      <sheetName val="6.1`"/>
      <sheetName val="6.3`"/>
      <sheetName val="6.4`"/>
      <sheetName val="4.7п`"/>
      <sheetName val="5.1п`"/>
      <sheetName val="5.2п`"/>
      <sheetName val="5.3п`"/>
      <sheetName val="5.4п`"/>
      <sheetName val="5.9п`"/>
      <sheetName val="6.2п`"/>
      <sheetName val="6.3п`"/>
      <sheetName val="6.4п`"/>
      <sheetName val="6.5п`"/>
      <sheetName val="4.7пок`"/>
      <sheetName val="5.4пок`"/>
      <sheetName val="5.9пок`"/>
      <sheetName val="4.2`"/>
      <sheetName val="4.2_пр"/>
      <sheetName val="4.8`"/>
      <sheetName val="сх_воды-2017"/>
      <sheetName val="ОХР"/>
      <sheetName val="Выручка_сети"/>
      <sheetName val="Выручка_тэ"/>
      <sheetName val="НВВ_тэ`"/>
      <sheetName val="НВВ_тн`"/>
      <sheetName val="Выручка_тн"/>
      <sheetName val="6.6`"/>
      <sheetName val="6.7`"/>
      <sheetName val="5.1тн`"/>
      <sheetName val="5.2тн`"/>
      <sheetName val="5.3тн`"/>
      <sheetName val="5.4тн`"/>
      <sheetName val="5.9тн`"/>
      <sheetName val="Старое и ненужное--&gt;"/>
      <sheetName val="4.6"/>
      <sheetName val="4.9"/>
      <sheetName val="5.5тэ"/>
      <sheetName val="5.6тэ"/>
      <sheetName val="5.7тэ"/>
      <sheetName val="5.5тн"/>
      <sheetName val="5.7тн"/>
      <sheetName val="Экономия"/>
      <sheetName val="Столовая"/>
      <sheetName val="Соцрасходы"/>
      <sheetName val="Лист2"/>
    </sheetNames>
    <sheetDataSet>
      <sheetData sheetId="0"/>
      <sheetData sheetId="1">
        <row r="2">
          <cell r="B2" t="str">
            <v>по Рязанскому филиалу ООО "Ново-Рязанская ТЭЦ"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щие_затраты"/>
      <sheetName val="Доп_вопросы"/>
      <sheetName val="Таб_15_2007"/>
      <sheetName val="Исходная_вода"/>
      <sheetName val="ист_2"/>
      <sheetName val="Амортизация_2008"/>
      <sheetName val="Амортизация_2008 (2)"/>
      <sheetName val="Амортизация_2008 (3)"/>
      <sheetName val="Хим_реагенты_2006"/>
      <sheetName val="Затраты_на_ОВ_и_ХОВ"/>
      <sheetName val="Услуги_прочие"/>
      <sheetName val="Расх_проч_9_7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Заголовок"/>
      <sheetName val="Содержание"/>
      <sheetName val="Справочники"/>
      <sheetName val="0"/>
      <sheetName val="0.1"/>
      <sheetName val="0.2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</sheetNames>
    <sheetDataSet>
      <sheetData sheetId="0"/>
      <sheetData sheetId="1">
        <row r="16">
          <cell r="B16">
            <v>2009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ф99"/>
      <sheetName val="2002(v1)"/>
      <sheetName val="2002(v2)"/>
      <sheetName val="I"/>
      <sheetName val="Печv1"/>
      <sheetName val="Печv2 "/>
      <sheetName val="ПечМОНv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food 50"/>
      <sheetName val="ИПЦ-2011-41DM"/>
      <sheetName val="df04-07"/>
      <sheetName val="df08-25"/>
      <sheetName val="Мир _цены"/>
      <sheetName val="41ДМ-21.01-печ"/>
      <sheetName val="уголь-мазут"/>
      <sheetName val="электро-11"/>
      <sheetName val="пч-25"/>
      <sheetName val="2025-ИПЦ-ЖКХ-жд"/>
      <sheetName val="1999-veca"/>
      <sheetName val="ИЦПМЭ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ПЦ-2014И"/>
      <sheetName val="ИПЦ-2014Д"/>
      <sheetName val="CPI foodimp"/>
      <sheetName val="печ2 И"/>
      <sheetName val="df04-07"/>
      <sheetName val="df08-12"/>
      <sheetName val="df13-14"/>
      <sheetName val="Мир _цены"/>
      <sheetName val="ИЦПМЭР"/>
      <sheetName val="электро-14И"/>
      <sheetName val="уголь-мазут"/>
      <sheetName val="пч-30"/>
      <sheetName val="df13-30 (2)"/>
      <sheetName val="2030-ЖКХ-газ"/>
      <sheetName val="vec"/>
      <sheetName val="электро-14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Сопроводительные материалы"/>
      <sheetName val="Список листов"/>
      <sheetName val="Справочники"/>
      <sheetName val="0"/>
      <sheetName val="0.1"/>
      <sheetName val="0.2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Комментарии"/>
      <sheetName val="Проверка"/>
      <sheetName val="et_union"/>
      <sheetName val="TEHSHEET"/>
      <sheetName val="AllSheetsInThisWorkbook"/>
      <sheetName val="REESTR_ORG"/>
      <sheetName val="REESTR_FILTERED"/>
      <sheetName val="REESTR_MO"/>
      <sheetName val="modfrmReestr"/>
      <sheetName val="modProv"/>
      <sheetName val="modCommandButton"/>
      <sheetName val="modReestr"/>
      <sheetName val="modChange"/>
      <sheetName val="modHyp"/>
    </sheetNames>
    <sheetDataSet>
      <sheetData sheetId="0" refreshError="1"/>
      <sheetData sheetId="1" refreshError="1"/>
      <sheetData sheetId="2">
        <row r="10">
          <cell r="F10">
            <v>2012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/>
      <sheetData sheetId="25"/>
      <sheetData sheetId="26"/>
      <sheetData sheetId="27"/>
      <sheetData sheetId="28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2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143BC-EA4B-4F05-8553-5E1275637A88}">
  <sheetPr>
    <tabColor rgb="FF00B050"/>
    <pageSetUpPr fitToPage="1"/>
  </sheetPr>
  <dimension ref="A1:J28"/>
  <sheetViews>
    <sheetView tabSelected="1" view="pageBreakPreview" zoomScale="60" zoomScaleNormal="150" workbookViewId="0">
      <selection activeCell="H7" sqref="H7"/>
    </sheetView>
  </sheetViews>
  <sheetFormatPr defaultColWidth="9.140625" defaultRowHeight="12.75" customHeight="1" x14ac:dyDescent="0.2"/>
  <cols>
    <col min="1" max="1" width="0.140625" style="171" customWidth="1"/>
    <col min="2" max="2" width="43.5703125" style="171" customWidth="1"/>
    <col min="3" max="3" width="7.28515625" style="171" customWidth="1"/>
    <col min="4" max="4" width="23.28515625" style="171" customWidth="1"/>
    <col min="5" max="5" width="38.85546875" style="171" customWidth="1"/>
    <col min="6" max="10" width="8.28515625" style="171" customWidth="1"/>
    <col min="11" max="16384" width="9.140625" style="171"/>
  </cols>
  <sheetData>
    <row r="1" spans="1:10" ht="12.75" customHeight="1" x14ac:dyDescent="0.2">
      <c r="C1" s="214" t="s">
        <v>254</v>
      </c>
      <c r="D1" s="214"/>
      <c r="E1" s="214"/>
    </row>
    <row r="3" spans="1:10" ht="26.25" customHeight="1" x14ac:dyDescent="0.2">
      <c r="A3" s="172" t="s">
        <v>0</v>
      </c>
      <c r="B3" s="173"/>
      <c r="C3" s="173"/>
      <c r="D3" s="173"/>
      <c r="E3" s="173"/>
      <c r="F3" s="174"/>
      <c r="G3" s="174"/>
      <c r="H3" s="174"/>
      <c r="I3" s="174"/>
      <c r="J3" s="174"/>
    </row>
    <row r="4" spans="1:10" x14ac:dyDescent="0.2">
      <c r="A4" s="175" t="s">
        <v>1</v>
      </c>
      <c r="B4" s="175"/>
      <c r="C4" s="175"/>
      <c r="D4" s="175"/>
      <c r="E4" s="175"/>
    </row>
    <row r="5" spans="1:10" ht="15" customHeight="1" x14ac:dyDescent="0.2">
      <c r="A5" s="176"/>
      <c r="B5" s="176"/>
      <c r="C5" s="176"/>
      <c r="D5" s="176"/>
      <c r="E5" s="176"/>
    </row>
    <row r="6" spans="1:10" ht="48" customHeight="1" x14ac:dyDescent="0.2">
      <c r="A6" s="176"/>
      <c r="B6" s="177" t="s">
        <v>2</v>
      </c>
      <c r="C6" s="178" t="s">
        <v>3</v>
      </c>
      <c r="D6" s="178"/>
      <c r="E6" s="178"/>
    </row>
    <row r="7" spans="1:10" ht="63.75" customHeight="1" x14ac:dyDescent="0.2">
      <c r="A7" s="176"/>
      <c r="B7" s="177" t="s">
        <v>4</v>
      </c>
      <c r="C7" s="179" t="s">
        <v>5</v>
      </c>
      <c r="D7" s="178"/>
      <c r="E7" s="178"/>
    </row>
    <row r="8" spans="1:10" ht="22.5" customHeight="1" x14ac:dyDescent="0.2">
      <c r="A8" s="176"/>
      <c r="B8" s="177" t="s">
        <v>6</v>
      </c>
      <c r="C8" s="178" t="s">
        <v>7</v>
      </c>
      <c r="D8" s="178"/>
      <c r="E8" s="178"/>
    </row>
    <row r="9" spans="1:10" ht="30" customHeight="1" x14ac:dyDescent="0.2">
      <c r="A9" s="176"/>
      <c r="B9" s="177" t="s">
        <v>8</v>
      </c>
      <c r="C9" s="179" t="s">
        <v>9</v>
      </c>
      <c r="D9" s="178"/>
      <c r="E9" s="178"/>
    </row>
    <row r="10" spans="1:10" ht="33" customHeight="1" x14ac:dyDescent="0.2">
      <c r="A10" s="176"/>
      <c r="B10" s="177" t="s">
        <v>10</v>
      </c>
      <c r="C10" s="179" t="s">
        <v>11</v>
      </c>
      <c r="D10" s="178"/>
      <c r="E10" s="178"/>
    </row>
    <row r="11" spans="1:10" ht="54" customHeight="1" x14ac:dyDescent="0.2">
      <c r="A11" s="176"/>
      <c r="B11" s="177" t="s">
        <v>12</v>
      </c>
      <c r="C11" s="180" t="s">
        <v>13</v>
      </c>
      <c r="D11" s="181"/>
      <c r="E11" s="182"/>
    </row>
    <row r="12" spans="1:10" ht="51" x14ac:dyDescent="0.2">
      <c r="A12" s="176"/>
      <c r="B12" s="177" t="s">
        <v>14</v>
      </c>
      <c r="C12" s="180" t="s">
        <v>15</v>
      </c>
      <c r="D12" s="181"/>
      <c r="E12" s="182"/>
    </row>
    <row r="13" spans="1:10" ht="38.25" x14ac:dyDescent="0.2">
      <c r="A13" s="176"/>
      <c r="B13" s="183" t="s">
        <v>16</v>
      </c>
      <c r="C13" s="180" t="s">
        <v>17</v>
      </c>
      <c r="D13" s="181"/>
      <c r="E13" s="182"/>
    </row>
    <row r="14" spans="1:10" ht="31.5" customHeight="1" x14ac:dyDescent="0.2">
      <c r="A14" s="176" t="s">
        <v>18</v>
      </c>
      <c r="B14" s="183" t="s">
        <v>19</v>
      </c>
      <c r="C14" s="184" t="s">
        <v>20</v>
      </c>
      <c r="D14" s="185"/>
      <c r="E14" s="185"/>
    </row>
    <row r="15" spans="1:10" ht="42" customHeight="1" x14ac:dyDescent="0.2">
      <c r="A15" s="176"/>
      <c r="B15" s="177" t="s">
        <v>21</v>
      </c>
      <c r="C15" s="184" t="s">
        <v>22</v>
      </c>
      <c r="D15" s="185"/>
      <c r="E15" s="185"/>
    </row>
    <row r="16" spans="1:10" ht="38.25" x14ac:dyDescent="0.2">
      <c r="A16" s="176"/>
      <c r="B16" s="177" t="s">
        <v>23</v>
      </c>
      <c r="C16" s="180" t="s">
        <v>24</v>
      </c>
      <c r="D16" s="181"/>
      <c r="E16" s="182"/>
    </row>
    <row r="17" spans="1:10" ht="38.25" x14ac:dyDescent="0.2">
      <c r="A17" s="176"/>
      <c r="B17" s="183" t="s">
        <v>25</v>
      </c>
      <c r="C17" s="180" t="s">
        <v>26</v>
      </c>
      <c r="D17" s="181"/>
      <c r="E17" s="182"/>
    </row>
    <row r="18" spans="1:10" ht="34.5" customHeight="1" x14ac:dyDescent="0.2">
      <c r="A18" s="186"/>
      <c r="B18" s="183" t="s">
        <v>27</v>
      </c>
      <c r="C18" s="184" t="s">
        <v>28</v>
      </c>
      <c r="D18" s="185"/>
      <c r="E18" s="185"/>
    </row>
    <row r="19" spans="1:10" ht="71.25" hidden="1" customHeight="1" x14ac:dyDescent="0.2">
      <c r="A19" s="186"/>
      <c r="B19" s="183" t="s">
        <v>29</v>
      </c>
      <c r="C19" s="187" t="s">
        <v>30</v>
      </c>
      <c r="D19" s="188"/>
      <c r="E19" s="188"/>
    </row>
    <row r="20" spans="1:10" ht="64.5" hidden="1" customHeight="1" x14ac:dyDescent="0.2">
      <c r="A20" s="186"/>
      <c r="B20" s="183" t="s">
        <v>31</v>
      </c>
      <c r="C20" s="187" t="s">
        <v>32</v>
      </c>
      <c r="D20" s="188"/>
      <c r="E20" s="188"/>
    </row>
    <row r="21" spans="1:10" ht="76.5" hidden="1" customHeight="1" x14ac:dyDescent="0.2">
      <c r="A21" s="186"/>
      <c r="B21" s="186"/>
      <c r="C21" s="186"/>
      <c r="D21" s="186"/>
      <c r="E21" s="186"/>
    </row>
    <row r="22" spans="1:10" s="192" customFormat="1" ht="12.75" hidden="1" customHeight="1" x14ac:dyDescent="0.2">
      <c r="A22" s="189"/>
      <c r="B22" s="190" t="s">
        <v>33</v>
      </c>
      <c r="C22" s="191"/>
      <c r="D22" s="191"/>
      <c r="E22" s="191"/>
      <c r="F22" s="191"/>
      <c r="G22" s="191"/>
      <c r="H22" s="191"/>
      <c r="I22" s="191"/>
      <c r="J22" s="191"/>
    </row>
    <row r="23" spans="1:10" ht="12.75" hidden="1" customHeight="1" x14ac:dyDescent="0.2">
      <c r="C23" s="193"/>
    </row>
    <row r="24" spans="1:10" ht="12.75" hidden="1" customHeight="1" x14ac:dyDescent="0.2">
      <c r="B24" s="194" t="s">
        <v>34</v>
      </c>
    </row>
    <row r="27" spans="1:10" ht="13.5" customHeight="1" x14ac:dyDescent="0.2"/>
    <row r="28" spans="1:10" ht="11.25" customHeight="1" x14ac:dyDescent="0.2"/>
  </sheetData>
  <mergeCells count="18">
    <mergeCell ref="C15:E15"/>
    <mergeCell ref="C16:E16"/>
    <mergeCell ref="C17:E17"/>
    <mergeCell ref="C18:E18"/>
    <mergeCell ref="C19:E19"/>
    <mergeCell ref="C20:E20"/>
    <mergeCell ref="C9:E9"/>
    <mergeCell ref="C10:E10"/>
    <mergeCell ref="C11:E11"/>
    <mergeCell ref="C12:E12"/>
    <mergeCell ref="C13:E13"/>
    <mergeCell ref="C14:E14"/>
    <mergeCell ref="A3:E3"/>
    <mergeCell ref="A4:E4"/>
    <mergeCell ref="C6:E6"/>
    <mergeCell ref="C7:E7"/>
    <mergeCell ref="C8:E8"/>
    <mergeCell ref="C1:E1"/>
  </mergeCells>
  <pageMargins left="0.70866141732283472" right="0.33" top="0.74803149606299213" bottom="0.39370078740157483" header="0.31496062992125984" footer="0.31496062992125984"/>
  <pageSetup paperSize="9" scale="83" orientation="portrait" blackAndWhite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D0B2E-0BD4-4F0A-A749-C222C18B676B}">
  <sheetPr>
    <tabColor rgb="FF00B050"/>
    <pageSetUpPr fitToPage="1"/>
  </sheetPr>
  <dimension ref="A1:AM48"/>
  <sheetViews>
    <sheetView view="pageBreakPreview" zoomScaleNormal="100" zoomScaleSheetLayoutView="100" workbookViewId="0">
      <pane ySplit="11" topLeftCell="A31" activePane="bottomLeft" state="frozenSplit"/>
      <selection activeCell="B21" sqref="B21"/>
      <selection pane="bottomLeft" activeCell="E31" sqref="E31"/>
    </sheetView>
  </sheetViews>
  <sheetFormatPr defaultColWidth="0.85546875" defaultRowHeight="12.75" customHeight="1" x14ac:dyDescent="0.2"/>
  <cols>
    <col min="1" max="1" width="5" style="85" customWidth="1"/>
    <col min="2" max="2" width="16.140625" style="86" customWidth="1"/>
    <col min="3" max="3" width="10.5703125" style="86" customWidth="1"/>
    <col min="4" max="4" width="8.28515625" style="86" customWidth="1"/>
    <col min="5" max="5" width="26.28515625" style="86" customWidth="1"/>
    <col min="6" max="6" width="7.42578125" style="86" customWidth="1"/>
    <col min="7" max="7" width="8" style="86" customWidth="1"/>
    <col min="8" max="8" width="9.140625" style="86" customWidth="1"/>
    <col min="9" max="9" width="7" style="86" customWidth="1"/>
    <col min="10" max="10" width="6.85546875" style="86" customWidth="1"/>
    <col min="11" max="11" width="7.42578125" style="86" customWidth="1"/>
    <col min="12" max="12" width="10" style="86" customWidth="1"/>
    <col min="13" max="13" width="9" style="86" customWidth="1"/>
    <col min="14" max="14" width="7.140625" style="86" customWidth="1"/>
    <col min="15" max="15" width="7.85546875" style="86" customWidth="1"/>
    <col min="16" max="16" width="7.5703125" style="86" customWidth="1"/>
    <col min="17" max="17" width="7.7109375" style="86" customWidth="1"/>
    <col min="18" max="18" width="8.140625" style="86" customWidth="1"/>
    <col min="19" max="20" width="7.7109375" style="86" customWidth="1"/>
    <col min="21" max="21" width="7.140625" style="86" customWidth="1"/>
    <col min="22" max="22" width="7" style="86" customWidth="1"/>
    <col min="23" max="23" width="7.140625" style="86" customWidth="1"/>
    <col min="24" max="24" width="6.85546875" style="86" customWidth="1"/>
    <col min="25" max="25" width="6.5703125" style="86" customWidth="1"/>
    <col min="26" max="27" width="9.7109375" style="86" customWidth="1"/>
    <col min="28" max="28" width="9.140625" style="86" customWidth="1"/>
    <col min="29" max="29" width="8.28515625" style="86" customWidth="1"/>
    <col min="30" max="30" width="10.28515625" style="86" customWidth="1"/>
    <col min="31" max="31" width="14.42578125" style="86" customWidth="1"/>
    <col min="32" max="33" width="8.42578125" style="86" customWidth="1"/>
    <col min="34" max="34" width="9.28515625" style="86" customWidth="1"/>
    <col min="35" max="35" width="15.5703125" style="86" customWidth="1"/>
    <col min="36" max="36" width="7.5703125" style="86" customWidth="1"/>
    <col min="37" max="37" width="0.85546875" style="86" customWidth="1"/>
    <col min="38" max="38" width="6.7109375" style="86" customWidth="1"/>
    <col min="39" max="39" width="29.5703125" style="86" customWidth="1"/>
    <col min="40" max="16384" width="0.85546875" style="86"/>
  </cols>
  <sheetData>
    <row r="1" spans="1:39" s="4" customFormat="1" ht="12" hidden="1" x14ac:dyDescent="0.2">
      <c r="A1" s="3"/>
      <c r="U1" s="5"/>
      <c r="AJ1" s="6" t="s">
        <v>35</v>
      </c>
    </row>
    <row r="2" spans="1:39" s="8" customFormat="1" x14ac:dyDescent="0.2">
      <c r="A2" s="7" t="s">
        <v>36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39" s="8" customFormat="1" x14ac:dyDescent="0.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</row>
    <row r="4" spans="1:39" s="8" customFormat="1" x14ac:dyDescent="0.2">
      <c r="A4" s="7" t="s">
        <v>37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39" s="11" customFormat="1" ht="4.5" customHeight="1" thickBot="1" x14ac:dyDescent="0.25">
      <c r="A5" s="10"/>
      <c r="R5" s="12"/>
      <c r="S5" s="12"/>
      <c r="T5" s="12"/>
      <c r="AL5" s="8"/>
      <c r="AM5" s="8"/>
    </row>
    <row r="6" spans="1:39" s="17" customFormat="1" x14ac:dyDescent="0.2">
      <c r="A6" s="13" t="s">
        <v>38</v>
      </c>
      <c r="B6" s="14" t="s">
        <v>39</v>
      </c>
      <c r="C6" s="14" t="s">
        <v>40</v>
      </c>
      <c r="D6" s="14" t="s">
        <v>41</v>
      </c>
      <c r="E6" s="14" t="s">
        <v>42</v>
      </c>
      <c r="F6" s="15" t="s">
        <v>43</v>
      </c>
      <c r="G6" s="15"/>
      <c r="H6" s="15"/>
      <c r="I6" s="15"/>
      <c r="J6" s="15"/>
      <c r="K6" s="15"/>
      <c r="L6" s="15"/>
      <c r="M6" s="15"/>
      <c r="N6" s="15"/>
      <c r="O6" s="15"/>
      <c r="P6" s="14" t="s">
        <v>44</v>
      </c>
      <c r="Q6" s="14" t="s">
        <v>45</v>
      </c>
      <c r="R6" s="15" t="s">
        <v>46</v>
      </c>
      <c r="S6" s="15"/>
      <c r="T6" s="15"/>
      <c r="U6" s="15"/>
      <c r="V6" s="15"/>
      <c r="W6" s="15"/>
      <c r="X6" s="15"/>
      <c r="Y6" s="15"/>
      <c r="Z6" s="15" t="s">
        <v>47</v>
      </c>
      <c r="AA6" s="15"/>
      <c r="AB6" s="15"/>
      <c r="AC6" s="15"/>
      <c r="AD6" s="15"/>
      <c r="AE6" s="15"/>
      <c r="AF6" s="15"/>
      <c r="AG6" s="15"/>
      <c r="AH6" s="15"/>
      <c r="AI6" s="15"/>
      <c r="AJ6" s="16"/>
      <c r="AL6" s="8"/>
      <c r="AM6" s="18"/>
    </row>
    <row r="7" spans="1:39" s="17" customFormat="1" ht="12.75" customHeight="1" x14ac:dyDescent="0.2">
      <c r="A7" s="19"/>
      <c r="B7" s="20"/>
      <c r="C7" s="20"/>
      <c r="D7" s="20"/>
      <c r="E7" s="20"/>
      <c r="F7" s="21" t="s">
        <v>48</v>
      </c>
      <c r="G7" s="21"/>
      <c r="H7" s="21"/>
      <c r="I7" s="21"/>
      <c r="J7" s="21"/>
      <c r="K7" s="21"/>
      <c r="L7" s="21"/>
      <c r="M7" s="21"/>
      <c r="N7" s="21"/>
      <c r="O7" s="21"/>
      <c r="P7" s="20"/>
      <c r="Q7" s="20"/>
      <c r="R7" s="20" t="s">
        <v>49</v>
      </c>
      <c r="S7" s="20"/>
      <c r="T7" s="20"/>
      <c r="U7" s="20" t="s">
        <v>50</v>
      </c>
      <c r="V7" s="21" t="s">
        <v>51</v>
      </c>
      <c r="W7" s="21"/>
      <c r="X7" s="21"/>
      <c r="Y7" s="20" t="s">
        <v>52</v>
      </c>
      <c r="Z7" s="20" t="s">
        <v>53</v>
      </c>
      <c r="AA7" s="20" t="s">
        <v>54</v>
      </c>
      <c r="AB7" s="20" t="s">
        <v>55</v>
      </c>
      <c r="AC7" s="20" t="s">
        <v>56</v>
      </c>
      <c r="AD7" s="20" t="s">
        <v>57</v>
      </c>
      <c r="AE7" s="20"/>
      <c r="AF7" s="20" t="s">
        <v>58</v>
      </c>
      <c r="AG7" s="20" t="s">
        <v>59</v>
      </c>
      <c r="AH7" s="20" t="s">
        <v>60</v>
      </c>
      <c r="AI7" s="20" t="s">
        <v>61</v>
      </c>
      <c r="AJ7" s="22" t="s">
        <v>62</v>
      </c>
      <c r="AL7" s="8"/>
      <c r="AM7" s="8"/>
    </row>
    <row r="8" spans="1:39" s="17" customFormat="1" ht="14.25" customHeight="1" x14ac:dyDescent="0.2">
      <c r="A8" s="19"/>
      <c r="B8" s="20"/>
      <c r="C8" s="20"/>
      <c r="D8" s="20"/>
      <c r="E8" s="20"/>
      <c r="F8" s="21" t="s">
        <v>63</v>
      </c>
      <c r="G8" s="21"/>
      <c r="H8" s="21"/>
      <c r="I8" s="21"/>
      <c r="J8" s="21"/>
      <c r="K8" s="21" t="s">
        <v>64</v>
      </c>
      <c r="L8" s="21"/>
      <c r="M8" s="21"/>
      <c r="N8" s="21"/>
      <c r="O8" s="21"/>
      <c r="P8" s="20"/>
      <c r="Q8" s="20"/>
      <c r="R8" s="20" t="s">
        <v>65</v>
      </c>
      <c r="S8" s="20" t="s">
        <v>66</v>
      </c>
      <c r="T8" s="20"/>
      <c r="U8" s="20"/>
      <c r="V8" s="23" t="s">
        <v>67</v>
      </c>
      <c r="W8" s="23" t="s">
        <v>68</v>
      </c>
      <c r="X8" s="23" t="s">
        <v>69</v>
      </c>
      <c r="Y8" s="20"/>
      <c r="Z8" s="20"/>
      <c r="AA8" s="20"/>
      <c r="AB8" s="20"/>
      <c r="AC8" s="20"/>
      <c r="AD8" s="20" t="s">
        <v>70</v>
      </c>
      <c r="AE8" s="20" t="s">
        <v>71</v>
      </c>
      <c r="AF8" s="20"/>
      <c r="AG8" s="20"/>
      <c r="AH8" s="20"/>
      <c r="AI8" s="20"/>
      <c r="AJ8" s="22"/>
      <c r="AM8" s="24"/>
    </row>
    <row r="9" spans="1:39" s="17" customFormat="1" ht="10.5" x14ac:dyDescent="0.2">
      <c r="A9" s="19"/>
      <c r="B9" s="20"/>
      <c r="C9" s="20"/>
      <c r="D9" s="20"/>
      <c r="E9" s="20"/>
      <c r="F9" s="21" t="s">
        <v>72</v>
      </c>
      <c r="G9" s="21"/>
      <c r="H9" s="21"/>
      <c r="I9" s="21"/>
      <c r="J9" s="20" t="s">
        <v>73</v>
      </c>
      <c r="K9" s="21" t="s">
        <v>72</v>
      </c>
      <c r="L9" s="21"/>
      <c r="M9" s="21"/>
      <c r="N9" s="21"/>
      <c r="O9" s="20" t="s">
        <v>73</v>
      </c>
      <c r="P9" s="20"/>
      <c r="Q9" s="20"/>
      <c r="R9" s="20"/>
      <c r="S9" s="20" t="s">
        <v>74</v>
      </c>
      <c r="T9" s="20" t="s">
        <v>75</v>
      </c>
      <c r="U9" s="20"/>
      <c r="V9" s="23"/>
      <c r="W9" s="23"/>
      <c r="X9" s="23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2"/>
    </row>
    <row r="10" spans="1:39" s="17" customFormat="1" ht="134.25" customHeight="1" thickBot="1" x14ac:dyDescent="0.25">
      <c r="A10" s="25"/>
      <c r="B10" s="26"/>
      <c r="C10" s="26"/>
      <c r="D10" s="26"/>
      <c r="E10" s="26"/>
      <c r="F10" s="27" t="s">
        <v>76</v>
      </c>
      <c r="G10" s="27" t="s">
        <v>77</v>
      </c>
      <c r="H10" s="27" t="s">
        <v>78</v>
      </c>
      <c r="I10" s="27" t="s">
        <v>79</v>
      </c>
      <c r="J10" s="26"/>
      <c r="K10" s="27" t="s">
        <v>76</v>
      </c>
      <c r="L10" s="27" t="s">
        <v>77</v>
      </c>
      <c r="M10" s="27" t="s">
        <v>78</v>
      </c>
      <c r="N10" s="27" t="s">
        <v>79</v>
      </c>
      <c r="O10" s="26"/>
      <c r="P10" s="26"/>
      <c r="Q10" s="26"/>
      <c r="R10" s="26"/>
      <c r="S10" s="26"/>
      <c r="T10" s="26"/>
      <c r="U10" s="26"/>
      <c r="V10" s="28"/>
      <c r="W10" s="28"/>
      <c r="X10" s="28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9"/>
    </row>
    <row r="11" spans="1:39" s="34" customFormat="1" ht="11.25" thickBot="1" x14ac:dyDescent="0.25">
      <c r="A11" s="30">
        <v>1</v>
      </c>
      <c r="B11" s="31">
        <v>2</v>
      </c>
      <c r="C11" s="31">
        <v>3</v>
      </c>
      <c r="D11" s="31">
        <v>4</v>
      </c>
      <c r="E11" s="31">
        <v>5</v>
      </c>
      <c r="F11" s="31" t="s">
        <v>80</v>
      </c>
      <c r="G11" s="31" t="s">
        <v>81</v>
      </c>
      <c r="H11" s="31" t="s">
        <v>82</v>
      </c>
      <c r="I11" s="31" t="s">
        <v>83</v>
      </c>
      <c r="J11" s="31" t="s">
        <v>84</v>
      </c>
      <c r="K11" s="31" t="s">
        <v>85</v>
      </c>
      <c r="L11" s="31" t="s">
        <v>86</v>
      </c>
      <c r="M11" s="31" t="s">
        <v>87</v>
      </c>
      <c r="N11" s="31" t="s">
        <v>88</v>
      </c>
      <c r="O11" s="31" t="s">
        <v>89</v>
      </c>
      <c r="P11" s="31">
        <v>8</v>
      </c>
      <c r="Q11" s="31">
        <v>9</v>
      </c>
      <c r="R11" s="31" t="s">
        <v>90</v>
      </c>
      <c r="S11" s="31" t="s">
        <v>91</v>
      </c>
      <c r="T11" s="31" t="s">
        <v>92</v>
      </c>
      <c r="U11" s="31" t="s">
        <v>93</v>
      </c>
      <c r="V11" s="31" t="s">
        <v>94</v>
      </c>
      <c r="W11" s="31" t="s">
        <v>95</v>
      </c>
      <c r="X11" s="31" t="s">
        <v>96</v>
      </c>
      <c r="Y11" s="31" t="s">
        <v>97</v>
      </c>
      <c r="Z11" s="31" t="s">
        <v>98</v>
      </c>
      <c r="AA11" s="31" t="s">
        <v>99</v>
      </c>
      <c r="AB11" s="31" t="s">
        <v>100</v>
      </c>
      <c r="AC11" s="31" t="s">
        <v>101</v>
      </c>
      <c r="AD11" s="32" t="s">
        <v>102</v>
      </c>
      <c r="AE11" s="31" t="s">
        <v>103</v>
      </c>
      <c r="AF11" s="31" t="s">
        <v>104</v>
      </c>
      <c r="AG11" s="31" t="s">
        <v>105</v>
      </c>
      <c r="AH11" s="31" t="s">
        <v>106</v>
      </c>
      <c r="AI11" s="31" t="s">
        <v>107</v>
      </c>
      <c r="AJ11" s="33" t="s">
        <v>108</v>
      </c>
    </row>
    <row r="12" spans="1:39" s="17" customFormat="1" ht="12.75" customHeight="1" x14ac:dyDescent="0.2">
      <c r="A12" s="35" t="s">
        <v>109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7"/>
    </row>
    <row r="13" spans="1:39" s="34" customFormat="1" ht="10.5" hidden="1" x14ac:dyDescent="0.2">
      <c r="A13" s="38" t="s">
        <v>110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/>
    </row>
    <row r="14" spans="1:39" s="34" customFormat="1" ht="3" hidden="1" customHeight="1" x14ac:dyDescent="0.2">
      <c r="A14" s="41"/>
      <c r="B14" s="42"/>
      <c r="C14" s="42"/>
      <c r="D14" s="42"/>
      <c r="E14" s="42"/>
      <c r="F14" s="42"/>
      <c r="G14" s="42"/>
      <c r="H14" s="42"/>
      <c r="I14" s="42"/>
      <c r="J14" s="43"/>
      <c r="K14" s="43"/>
      <c r="L14" s="43"/>
      <c r="M14" s="43"/>
      <c r="N14" s="43"/>
      <c r="O14" s="43"/>
      <c r="P14" s="44"/>
      <c r="Q14" s="44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5"/>
    </row>
    <row r="15" spans="1:39" s="34" customFormat="1" ht="10.5" hidden="1" x14ac:dyDescent="0.2">
      <c r="A15" s="38" t="s">
        <v>111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0"/>
    </row>
    <row r="16" spans="1:39" s="34" customFormat="1" ht="10.5" hidden="1" x14ac:dyDescent="0.2">
      <c r="A16" s="38" t="s">
        <v>112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40"/>
    </row>
    <row r="17" spans="1:38" s="34" customFormat="1" ht="2.25" hidden="1" customHeight="1" x14ac:dyDescent="0.2">
      <c r="A17" s="41"/>
      <c r="B17" s="42"/>
      <c r="C17" s="42"/>
      <c r="D17" s="42"/>
      <c r="E17" s="42"/>
      <c r="F17" s="42"/>
      <c r="G17" s="42"/>
      <c r="H17" s="42"/>
      <c r="I17" s="42"/>
      <c r="J17" s="43"/>
      <c r="K17" s="43"/>
      <c r="L17" s="43"/>
      <c r="M17" s="43"/>
      <c r="N17" s="43"/>
      <c r="O17" s="43"/>
      <c r="P17" s="44"/>
      <c r="Q17" s="44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5"/>
    </row>
    <row r="18" spans="1:38" s="34" customFormat="1" ht="10.5" hidden="1" x14ac:dyDescent="0.2">
      <c r="A18" s="38" t="s">
        <v>113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40"/>
    </row>
    <row r="19" spans="1:38" s="34" customFormat="1" ht="10.5" hidden="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8"/>
      <c r="Q19" s="48"/>
      <c r="R19" s="49"/>
      <c r="S19" s="49"/>
      <c r="T19" s="49"/>
      <c r="U19" s="49"/>
      <c r="V19" s="49"/>
      <c r="W19" s="49"/>
      <c r="X19" s="49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1"/>
    </row>
    <row r="20" spans="1:38" s="34" customFormat="1" ht="11.25" thickBot="1" x14ac:dyDescent="0.25">
      <c r="A20" s="52" t="s">
        <v>114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5"/>
    </row>
    <row r="21" spans="1:38" s="17" customFormat="1" ht="10.5" x14ac:dyDescent="0.2">
      <c r="A21" s="35" t="s">
        <v>115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7"/>
      <c r="AL21" s="34"/>
    </row>
    <row r="22" spans="1:38" s="34" customFormat="1" ht="10.5" hidden="1" x14ac:dyDescent="0.2">
      <c r="A22" s="41"/>
      <c r="B22" s="42"/>
      <c r="C22" s="42"/>
      <c r="D22" s="42"/>
      <c r="E22" s="42"/>
      <c r="F22" s="42"/>
      <c r="G22" s="42"/>
      <c r="H22" s="42"/>
      <c r="I22" s="42"/>
      <c r="J22" s="43"/>
      <c r="K22" s="43"/>
      <c r="L22" s="43"/>
      <c r="M22" s="43"/>
      <c r="N22" s="43"/>
      <c r="O22" s="43"/>
      <c r="P22" s="44"/>
      <c r="Q22" s="44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5"/>
    </row>
    <row r="23" spans="1:38" s="34" customFormat="1" ht="11.25" thickBot="1" x14ac:dyDescent="0.25">
      <c r="A23" s="52" t="s">
        <v>116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9"/>
    </row>
    <row r="24" spans="1:38" s="17" customFormat="1" ht="10.5" x14ac:dyDescent="0.2">
      <c r="A24" s="35" t="s">
        <v>117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7"/>
      <c r="AL24" s="34"/>
    </row>
    <row r="25" spans="1:38" s="34" customFormat="1" ht="10.5" hidden="1" x14ac:dyDescent="0.2">
      <c r="A25" s="38" t="s">
        <v>118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40"/>
    </row>
    <row r="26" spans="1:38" s="34" customFormat="1" ht="3.75" hidden="1" customHeight="1" x14ac:dyDescent="0.2">
      <c r="A26" s="41"/>
      <c r="B26" s="42"/>
      <c r="C26" s="42"/>
      <c r="D26" s="42"/>
      <c r="E26" s="42"/>
      <c r="F26" s="42"/>
      <c r="G26" s="42"/>
      <c r="H26" s="42"/>
      <c r="I26" s="42"/>
      <c r="J26" s="43"/>
      <c r="K26" s="43"/>
      <c r="L26" s="43"/>
      <c r="M26" s="43"/>
      <c r="N26" s="43"/>
      <c r="O26" s="43"/>
      <c r="P26" s="44"/>
      <c r="Q26" s="44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5"/>
    </row>
    <row r="27" spans="1:38" s="34" customFormat="1" ht="10.5" hidden="1" x14ac:dyDescent="0.2">
      <c r="A27" s="38" t="s">
        <v>119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40"/>
    </row>
    <row r="28" spans="1:38" s="34" customFormat="1" ht="3" hidden="1" customHeight="1" x14ac:dyDescent="0.2">
      <c r="A28" s="41"/>
      <c r="B28" s="42"/>
      <c r="C28" s="42"/>
      <c r="D28" s="42"/>
      <c r="E28" s="42"/>
      <c r="F28" s="42"/>
      <c r="G28" s="42"/>
      <c r="H28" s="42"/>
      <c r="I28" s="42"/>
      <c r="J28" s="43"/>
      <c r="K28" s="43"/>
      <c r="L28" s="43"/>
      <c r="M28" s="43"/>
      <c r="N28" s="43"/>
      <c r="O28" s="43"/>
      <c r="P28" s="44"/>
      <c r="Q28" s="44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5"/>
    </row>
    <row r="29" spans="1:38" s="17" customFormat="1" ht="11.25" thickBot="1" x14ac:dyDescent="0.25">
      <c r="A29" s="60" t="s">
        <v>120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9"/>
      <c r="AL29" s="34"/>
    </row>
    <row r="30" spans="1:38" s="17" customFormat="1" ht="13.5" customHeight="1" x14ac:dyDescent="0.2">
      <c r="A30" s="62" t="s">
        <v>121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4"/>
      <c r="AL30" s="34"/>
    </row>
    <row r="31" spans="1:38" s="72" customFormat="1" ht="102.75" customHeight="1" x14ac:dyDescent="0.2">
      <c r="A31" s="65" t="s">
        <v>122</v>
      </c>
      <c r="B31" s="66" t="s">
        <v>123</v>
      </c>
      <c r="C31" s="67" t="s">
        <v>124</v>
      </c>
      <c r="D31" s="67" t="s">
        <v>125</v>
      </c>
      <c r="E31" s="67" t="s">
        <v>126</v>
      </c>
      <c r="F31" s="67" t="s">
        <v>124</v>
      </c>
      <c r="G31" s="67" t="s">
        <v>124</v>
      </c>
      <c r="H31" s="67" t="s">
        <v>124</v>
      </c>
      <c r="I31" s="67" t="s">
        <v>124</v>
      </c>
      <c r="J31" s="67" t="s">
        <v>124</v>
      </c>
      <c r="K31" s="67" t="s">
        <v>124</v>
      </c>
      <c r="L31" s="67" t="s">
        <v>124</v>
      </c>
      <c r="M31" s="67" t="s">
        <v>124</v>
      </c>
      <c r="N31" s="67" t="s">
        <v>124</v>
      </c>
      <c r="O31" s="67" t="s">
        <v>124</v>
      </c>
      <c r="P31" s="66">
        <v>2021</v>
      </c>
      <c r="Q31" s="66">
        <v>2025</v>
      </c>
      <c r="R31" s="68">
        <f>[1]Расш.стоимости!C16</f>
        <v>626334.52719765087</v>
      </c>
      <c r="S31" s="69">
        <f>[1]Расш.стоимости!C9</f>
        <v>5940.0841700000001</v>
      </c>
      <c r="T31" s="49">
        <f>R31-S31</f>
        <v>620394.44302765082</v>
      </c>
      <c r="U31" s="68">
        <f>[1]Расш.стоимости!D16</f>
        <v>5940.0841700000001</v>
      </c>
      <c r="V31" s="68">
        <f>[1]Расш.стоимости!E16</f>
        <v>243288.66441904355</v>
      </c>
      <c r="W31" s="68">
        <f>[1]Расш.стоимости!F16</f>
        <v>377105.77860860736</v>
      </c>
      <c r="X31" s="68">
        <f>[1]Расш.стоимости!G16</f>
        <v>0</v>
      </c>
      <c r="Y31" s="49">
        <f>R31-SUM(U31:X31)</f>
        <v>0</v>
      </c>
      <c r="Z31" s="70">
        <f>SUM([1]Расш.стоимости!E19:G19)</f>
        <v>217842.21072530915</v>
      </c>
      <c r="AA31" s="70">
        <f>SUM([1]Расш.стоимости!E25:G25)</f>
        <v>402552.23230234178</v>
      </c>
      <c r="AB31" s="70">
        <f>SUM([1]Расш.стоимости!E38:G38)</f>
        <v>0</v>
      </c>
      <c r="AC31" s="70">
        <f>SUM([1]Расш.стоимости!E39:G39)</f>
        <v>0</v>
      </c>
      <c r="AD31" s="70">
        <f>SUM([1]Расш.стоимости!E40:G40)</f>
        <v>0</v>
      </c>
      <c r="AE31" s="70">
        <f>SUM([1]Расш.стоимости!E41:G41)</f>
        <v>0</v>
      </c>
      <c r="AF31" s="70">
        <f>SUM([1]Расш.стоимости!E42:G42)</f>
        <v>0</v>
      </c>
      <c r="AG31" s="70">
        <f>SUM([1]Расш.стоимости!E43:G43)</f>
        <v>0</v>
      </c>
      <c r="AH31" s="70">
        <f>SUM([1]Расш.стоимости!E31:G31)</f>
        <v>0</v>
      </c>
      <c r="AI31" s="70">
        <f>SUM([1]Расш.стоимости!E44:G44)</f>
        <v>0</v>
      </c>
      <c r="AJ31" s="71">
        <f>SUM([1]Расш.стоимости!E45:G45)</f>
        <v>0</v>
      </c>
      <c r="AL31" s="34"/>
    </row>
    <row r="32" spans="1:38" s="72" customFormat="1" ht="60.75" customHeight="1" x14ac:dyDescent="0.2">
      <c r="A32" s="73" t="s">
        <v>127</v>
      </c>
      <c r="B32" s="67" t="s">
        <v>128</v>
      </c>
      <c r="C32" s="67" t="s">
        <v>124</v>
      </c>
      <c r="D32" s="67" t="s">
        <v>125</v>
      </c>
      <c r="E32" s="67" t="s">
        <v>129</v>
      </c>
      <c r="F32" s="67" t="s">
        <v>124</v>
      </c>
      <c r="G32" s="67" t="s">
        <v>124</v>
      </c>
      <c r="H32" s="67" t="s">
        <v>124</v>
      </c>
      <c r="I32" s="67" t="s">
        <v>124</v>
      </c>
      <c r="J32" s="67" t="s">
        <v>130</v>
      </c>
      <c r="K32" s="67" t="s">
        <v>124</v>
      </c>
      <c r="L32" s="67" t="s">
        <v>124</v>
      </c>
      <c r="M32" s="67" t="s">
        <v>124</v>
      </c>
      <c r="N32" s="67" t="s">
        <v>124</v>
      </c>
      <c r="O32" s="67" t="s">
        <v>131</v>
      </c>
      <c r="P32" s="67">
        <v>2021</v>
      </c>
      <c r="Q32" s="67">
        <v>2024</v>
      </c>
      <c r="R32" s="68">
        <f>[1]Расш.стоимости!C64</f>
        <v>99626.564010349248</v>
      </c>
      <c r="S32" s="69">
        <f>[1]Расш.стоимости!C54</f>
        <v>11560</v>
      </c>
      <c r="T32" s="49">
        <f>R32-S32</f>
        <v>88066.564010349248</v>
      </c>
      <c r="U32" s="68">
        <f>[1]Расш.стоимости!D64</f>
        <v>11560</v>
      </c>
      <c r="V32" s="68">
        <f>[1]Расш.стоимости!E64</f>
        <v>88066.564010349233</v>
      </c>
      <c r="W32" s="68">
        <f>[1]Расш.стоимости!F64</f>
        <v>0</v>
      </c>
      <c r="X32" s="68">
        <f>[1]Расш.стоимости!G64</f>
        <v>0</v>
      </c>
      <c r="Y32" s="49">
        <f>R32-SUM(U32:X32)</f>
        <v>0</v>
      </c>
      <c r="Z32" s="70">
        <f>SUM([1]Расш.стоимости!E67:G67)</f>
        <v>88066.564010349219</v>
      </c>
      <c r="AA32" s="70">
        <f>SUM([1]Расш.стоимости!E73:G73)</f>
        <v>0</v>
      </c>
      <c r="AB32" s="70">
        <f>SUM([1]Расш.стоимости!E84:G84)</f>
        <v>0</v>
      </c>
      <c r="AC32" s="70">
        <f>SUM([1]Расш.стоимости!E85:G85)</f>
        <v>0</v>
      </c>
      <c r="AD32" s="70">
        <f>SUM([1]Расш.стоимости!E86:G86)</f>
        <v>0</v>
      </c>
      <c r="AE32" s="70">
        <f>SUM([1]Расш.стоимости!E87:G87)</f>
        <v>0</v>
      </c>
      <c r="AF32" s="70">
        <f>SUM([1]Расш.стоимости!E88:G88)</f>
        <v>0</v>
      </c>
      <c r="AG32" s="70">
        <f>SUM([1]Расш.стоимости!E89:G89)</f>
        <v>0</v>
      </c>
      <c r="AH32" s="70">
        <f>SUM([1]Расш.стоимости!E79:G79)</f>
        <v>0</v>
      </c>
      <c r="AI32" s="70">
        <f>SUM([1]Расш.стоимости!E90:G90)</f>
        <v>0</v>
      </c>
      <c r="AJ32" s="71">
        <f>SUM([1]Расш.стоимости!E91:G91)</f>
        <v>0</v>
      </c>
      <c r="AL32" s="34"/>
    </row>
    <row r="33" spans="1:38" s="72" customFormat="1" ht="52.5" x14ac:dyDescent="0.2">
      <c r="A33" s="73" t="s">
        <v>132</v>
      </c>
      <c r="B33" s="67" t="s">
        <v>133</v>
      </c>
      <c r="C33" s="67" t="s">
        <v>124</v>
      </c>
      <c r="D33" s="67" t="s">
        <v>125</v>
      </c>
      <c r="E33" s="67" t="s">
        <v>134</v>
      </c>
      <c r="F33" s="67" t="s">
        <v>124</v>
      </c>
      <c r="G33" s="67" t="s">
        <v>124</v>
      </c>
      <c r="H33" s="67" t="s">
        <v>124</v>
      </c>
      <c r="I33" s="67" t="s">
        <v>124</v>
      </c>
      <c r="J33" s="67" t="s">
        <v>124</v>
      </c>
      <c r="K33" s="67" t="s">
        <v>124</v>
      </c>
      <c r="L33" s="67" t="s">
        <v>124</v>
      </c>
      <c r="M33" s="67" t="s">
        <v>124</v>
      </c>
      <c r="N33" s="67" t="s">
        <v>124</v>
      </c>
      <c r="O33" s="67" t="s">
        <v>124</v>
      </c>
      <c r="P33" s="67">
        <v>2023</v>
      </c>
      <c r="Q33" s="67">
        <v>2025</v>
      </c>
      <c r="R33" s="68">
        <f>[1]Расш.стоимости!C142</f>
        <v>24950</v>
      </c>
      <c r="S33" s="69">
        <f>[1]Расш.стоимости!C140</f>
        <v>1650</v>
      </c>
      <c r="T33" s="49">
        <f t="shared" ref="T33:T34" si="0">R33-S33</f>
        <v>23300</v>
      </c>
      <c r="U33" s="68">
        <f>[1]Расш.стоимости!D142</f>
        <v>0</v>
      </c>
      <c r="V33" s="68">
        <f>[1]Расш.стоимости!E142</f>
        <v>24950</v>
      </c>
      <c r="W33" s="68">
        <f>[1]Расш.стоимости!F142</f>
        <v>0</v>
      </c>
      <c r="X33" s="68">
        <f>[1]Расш.стоимости!G142</f>
        <v>0</v>
      </c>
      <c r="Y33" s="49">
        <f t="shared" ref="Y33:Y34" si="1">R33-SUM(U33:X33)</f>
        <v>0</v>
      </c>
      <c r="Z33" s="70">
        <f>SUM([1]Расш.стоимости!E145:G145)</f>
        <v>14577.594005632183</v>
      </c>
      <c r="AA33" s="70">
        <f>SUM([1]Расш.стоимости!E151:G151)</f>
        <v>10372.405994367817</v>
      </c>
      <c r="AB33" s="70">
        <f>SUM([1]Расш.стоимости!E162:G162)</f>
        <v>0</v>
      </c>
      <c r="AC33" s="70">
        <f>SUM([1]Расш.стоимости!E163:G163)</f>
        <v>0</v>
      </c>
      <c r="AD33" s="70">
        <f>SUM([1]Расш.стоимости!E164:G164)</f>
        <v>0</v>
      </c>
      <c r="AE33" s="70">
        <f>SUM([1]Расш.стоимости!E165:G165)</f>
        <v>0</v>
      </c>
      <c r="AF33" s="70">
        <f>SUM([1]Расш.стоимости!E166:G166)</f>
        <v>0</v>
      </c>
      <c r="AG33" s="70">
        <f>SUM([1]Расш.стоимости!E167:G167)</f>
        <v>0</v>
      </c>
      <c r="AH33" s="70">
        <f>SUM([1]Расш.стоимости!E157:G157)</f>
        <v>0</v>
      </c>
      <c r="AI33" s="70">
        <f>SUM([1]Расш.стоимости!E168:G168)</f>
        <v>0</v>
      </c>
      <c r="AJ33" s="71">
        <f>SUM([1]Расш.стоимости!E169:G169)</f>
        <v>0</v>
      </c>
      <c r="AL33" s="34"/>
    </row>
    <row r="34" spans="1:38" s="72" customFormat="1" ht="94.5" x14ac:dyDescent="0.2">
      <c r="A34" s="73" t="s">
        <v>135</v>
      </c>
      <c r="B34" s="67" t="s">
        <v>136</v>
      </c>
      <c r="C34" s="67" t="s">
        <v>124</v>
      </c>
      <c r="D34" s="67" t="s">
        <v>125</v>
      </c>
      <c r="E34" s="67" t="s">
        <v>137</v>
      </c>
      <c r="F34" s="67" t="s">
        <v>124</v>
      </c>
      <c r="G34" s="67" t="s">
        <v>124</v>
      </c>
      <c r="H34" s="67" t="s">
        <v>124</v>
      </c>
      <c r="I34" s="67" t="s">
        <v>124</v>
      </c>
      <c r="J34" s="67" t="s">
        <v>124</v>
      </c>
      <c r="K34" s="67" t="s">
        <v>124</v>
      </c>
      <c r="L34" s="67" t="s">
        <v>124</v>
      </c>
      <c r="M34" s="67" t="s">
        <v>124</v>
      </c>
      <c r="N34" s="67" t="s">
        <v>124</v>
      </c>
      <c r="O34" s="67" t="s">
        <v>124</v>
      </c>
      <c r="P34" s="67">
        <v>2023</v>
      </c>
      <c r="Q34" s="67">
        <v>2025</v>
      </c>
      <c r="R34" s="68">
        <f>[1]Расш.стоимости!C181</f>
        <v>99879.260158759309</v>
      </c>
      <c r="S34" s="69"/>
      <c r="T34" s="49">
        <f t="shared" si="0"/>
        <v>99879.260158759309</v>
      </c>
      <c r="U34" s="68">
        <f>[1]Расш.стоимости!D181</f>
        <v>0</v>
      </c>
      <c r="V34" s="68">
        <f>[1]Расш.стоимости!E181</f>
        <v>83366.999725183778</v>
      </c>
      <c r="W34" s="68">
        <f>[1]Расш.стоимости!F181</f>
        <v>16512.260433575531</v>
      </c>
      <c r="X34" s="68">
        <f>[1]Расш.стоимости!G181</f>
        <v>0</v>
      </c>
      <c r="Y34" s="49">
        <f t="shared" si="1"/>
        <v>0</v>
      </c>
      <c r="Z34" s="70">
        <f>SUM([1]Расш.стоимости!E184:G184)</f>
        <v>9036.6227222895341</v>
      </c>
      <c r="AA34" s="70">
        <f>SUM([1]Расш.стоимости!E190:G190)</f>
        <v>90842.637436469755</v>
      </c>
      <c r="AB34" s="70">
        <f>SUM([1]Расш.стоимости!E201:G201)</f>
        <v>0</v>
      </c>
      <c r="AC34" s="70">
        <f>SUM([1]Расш.стоимости!E202:G202)</f>
        <v>0</v>
      </c>
      <c r="AD34" s="70">
        <f>SUM([1]Расш.стоимости!E203:G203)</f>
        <v>0</v>
      </c>
      <c r="AE34" s="70">
        <f>SUM([1]Расш.стоимости!E204:G204)</f>
        <v>0</v>
      </c>
      <c r="AF34" s="70">
        <f>SUM([1]Расш.стоимости!E205:G205)</f>
        <v>0</v>
      </c>
      <c r="AG34" s="70">
        <f>SUM([1]Расш.стоимости!E206:G206)</f>
        <v>0</v>
      </c>
      <c r="AH34" s="70">
        <f>SUM([1]Расш.стоимости!E196:G196)</f>
        <v>0</v>
      </c>
      <c r="AI34" s="70">
        <f>SUM([1]Расш.стоимости!E207:G207)</f>
        <v>0</v>
      </c>
      <c r="AJ34" s="71">
        <f>SUM([1]Расш.стоимости!E208:G208)</f>
        <v>0</v>
      </c>
      <c r="AL34" s="34"/>
    </row>
    <row r="35" spans="1:38" s="72" customFormat="1" ht="73.5" x14ac:dyDescent="0.2">
      <c r="A35" s="73" t="s">
        <v>138</v>
      </c>
      <c r="B35" s="67" t="s">
        <v>139</v>
      </c>
      <c r="C35" s="67" t="s">
        <v>124</v>
      </c>
      <c r="D35" s="67" t="s">
        <v>125</v>
      </c>
      <c r="E35" s="67" t="s">
        <v>140</v>
      </c>
      <c r="F35" s="67" t="s">
        <v>124</v>
      </c>
      <c r="G35" s="67" t="s">
        <v>124</v>
      </c>
      <c r="H35" s="67" t="s">
        <v>124</v>
      </c>
      <c r="I35" s="67" t="s">
        <v>124</v>
      </c>
      <c r="J35" s="67" t="s">
        <v>124</v>
      </c>
      <c r="K35" s="67" t="s">
        <v>124</v>
      </c>
      <c r="L35" s="67" t="s">
        <v>124</v>
      </c>
      <c r="M35" s="67" t="s">
        <v>124</v>
      </c>
      <c r="N35" s="67" t="s">
        <v>124</v>
      </c>
      <c r="O35" s="67" t="s">
        <v>124</v>
      </c>
      <c r="P35" s="67">
        <v>2024</v>
      </c>
      <c r="Q35" s="67">
        <v>2026</v>
      </c>
      <c r="R35" s="68">
        <f>[1]Расш.стоимости!C221</f>
        <v>140882.5256951137</v>
      </c>
      <c r="S35" s="69">
        <f>[1]Расш.стоимости!C217</f>
        <v>6505.3918800000001</v>
      </c>
      <c r="T35" s="49">
        <f>R35-S35</f>
        <v>134377.13381511369</v>
      </c>
      <c r="U35" s="68">
        <f>[1]Расш.стоимости!D221</f>
        <v>0</v>
      </c>
      <c r="V35" s="68">
        <f>[1]Расш.стоимости!E221</f>
        <v>0</v>
      </c>
      <c r="W35" s="68">
        <f>[1]Расш.стоимости!F221</f>
        <v>56353.010280000002</v>
      </c>
      <c r="X35" s="68">
        <f>[1]Расш.стоимости!G221</f>
        <v>84529.515415113696</v>
      </c>
      <c r="Y35" s="49">
        <f>R35-SUM(U35:X35)</f>
        <v>0</v>
      </c>
      <c r="Z35" s="70">
        <f>SUM([1]Расш.стоимости!E224:G224)</f>
        <v>1694.4021677939688</v>
      </c>
      <c r="AA35" s="70">
        <f>SUM([1]Расш.стоимости!E230:G230)</f>
        <v>14010.198197043492</v>
      </c>
      <c r="AB35" s="70">
        <f>SUM([1]Расш.стоимости!E241:G241)</f>
        <v>0</v>
      </c>
      <c r="AC35" s="70">
        <f>SUM([1]Расш.стоимости!E242:G242)</f>
        <v>0</v>
      </c>
      <c r="AD35" s="70">
        <f>SUM([1]Расш.стоимости!E243:G243)</f>
        <v>0</v>
      </c>
      <c r="AE35" s="70">
        <f>SUM([1]Расш.стоимости!E244:G244)</f>
        <v>0</v>
      </c>
      <c r="AF35" s="70">
        <f>SUM([1]Расш.стоимости!E245:G245)</f>
        <v>0</v>
      </c>
      <c r="AG35" s="70">
        <f>SUM([1]Расш.стоимости!E246:G246)</f>
        <v>0</v>
      </c>
      <c r="AH35" s="70">
        <f>SUM([1]Расш.стоимости!E236:G236)</f>
        <v>125177.92533027624</v>
      </c>
      <c r="AI35" s="70">
        <f>SUM([1]Расш.стоимости!E247:G247)</f>
        <v>0</v>
      </c>
      <c r="AJ35" s="71">
        <f>SUM([1]Расш.стоимости!E248:G248)</f>
        <v>0</v>
      </c>
      <c r="AL35" s="34"/>
    </row>
    <row r="36" spans="1:38" s="72" customFormat="1" ht="130.5" customHeight="1" x14ac:dyDescent="0.2">
      <c r="A36" s="73" t="s">
        <v>141</v>
      </c>
      <c r="B36" s="67" t="s">
        <v>142</v>
      </c>
      <c r="C36" s="67" t="s">
        <v>124</v>
      </c>
      <c r="D36" s="67" t="s">
        <v>125</v>
      </c>
      <c r="E36" s="67" t="s">
        <v>143</v>
      </c>
      <c r="F36" s="67" t="s">
        <v>124</v>
      </c>
      <c r="G36" s="67" t="s">
        <v>124</v>
      </c>
      <c r="H36" s="67" t="s">
        <v>124</v>
      </c>
      <c r="I36" s="67" t="s">
        <v>124</v>
      </c>
      <c r="J36" s="67" t="s">
        <v>124</v>
      </c>
      <c r="K36" s="67" t="s">
        <v>124</v>
      </c>
      <c r="L36" s="67" t="s">
        <v>124</v>
      </c>
      <c r="M36" s="67" t="s">
        <v>124</v>
      </c>
      <c r="N36" s="67" t="s">
        <v>124</v>
      </c>
      <c r="O36" s="67" t="s">
        <v>124</v>
      </c>
      <c r="P36" s="67">
        <v>2025</v>
      </c>
      <c r="Q36" s="67">
        <v>2026</v>
      </c>
      <c r="R36" s="68">
        <f>[1]Расш.стоимости!C104</f>
        <v>36188.679509424001</v>
      </c>
      <c r="S36" s="69">
        <f>[1]Расш.стоимости!C100</f>
        <v>7719.4282229999999</v>
      </c>
      <c r="T36" s="49">
        <f>R36-S36</f>
        <v>28469.251286424002</v>
      </c>
      <c r="U36" s="68">
        <f>[1]Расш.стоимости!D104</f>
        <v>0</v>
      </c>
      <c r="V36" s="68">
        <f>[1]Расш.стоимости!E104</f>
        <v>0</v>
      </c>
      <c r="W36" s="68">
        <f>[1]Расш.стоимости!F104</f>
        <v>0</v>
      </c>
      <c r="X36" s="68">
        <f>[1]Расш.стоимости!G104</f>
        <v>36188.679509424001</v>
      </c>
      <c r="Y36" s="49">
        <f>R36-SUM(U36:X36)</f>
        <v>0</v>
      </c>
      <c r="Z36" s="70">
        <f>SUM([1]Расш.стоимости!E107:G107)</f>
        <v>36188.679509424001</v>
      </c>
      <c r="AA36" s="70">
        <f>SUM([1]Расш.стоимости!E113:G113)</f>
        <v>0</v>
      </c>
      <c r="AB36" s="70">
        <f>SUM([1]Расш.стоимости!E124:G124)</f>
        <v>0</v>
      </c>
      <c r="AC36" s="70">
        <f>SUM([1]Расш.стоимости!E125:G125)</f>
        <v>0</v>
      </c>
      <c r="AD36" s="70">
        <f>SUM([1]Расш.стоимости!E126:G126)</f>
        <v>0</v>
      </c>
      <c r="AE36" s="70">
        <f>SUM([1]Расш.стоимости!E127:G127)</f>
        <v>0</v>
      </c>
      <c r="AF36" s="70">
        <f>SUM([1]Расш.стоимости!E128:G128)</f>
        <v>0</v>
      </c>
      <c r="AG36" s="70">
        <f>SUM([1]Расш.стоимости!E129:G129)</f>
        <v>0</v>
      </c>
      <c r="AH36" s="70">
        <f>SUM([1]Расш.стоимости!E119:G119)</f>
        <v>0</v>
      </c>
      <c r="AI36" s="70">
        <f>SUM([1]Расш.стоимости!E130:G130)</f>
        <v>0</v>
      </c>
      <c r="AJ36" s="71">
        <f>SUM([1]Расш.стоимости!E131:G131)</f>
        <v>0</v>
      </c>
      <c r="AL36" s="34"/>
    </row>
    <row r="37" spans="1:38" s="17" customFormat="1" ht="11.25" thickBot="1" x14ac:dyDescent="0.25">
      <c r="A37" s="60" t="s">
        <v>144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74">
        <f t="shared" ref="R37:AJ37" si="2">SUM(R31:R36)</f>
        <v>1027861.5565712971</v>
      </c>
      <c r="S37" s="74">
        <f t="shared" si="2"/>
        <v>33374.904273</v>
      </c>
      <c r="T37" s="74">
        <f t="shared" si="2"/>
        <v>994486.65229829703</v>
      </c>
      <c r="U37" s="74">
        <f t="shared" si="2"/>
        <v>17500.084170000002</v>
      </c>
      <c r="V37" s="74">
        <f t="shared" si="2"/>
        <v>439672.22815457656</v>
      </c>
      <c r="W37" s="74">
        <f t="shared" si="2"/>
        <v>449971.04932218289</v>
      </c>
      <c r="X37" s="74">
        <f t="shared" si="2"/>
        <v>120718.1949245377</v>
      </c>
      <c r="Y37" s="74">
        <f t="shared" si="2"/>
        <v>0</v>
      </c>
      <c r="Z37" s="74">
        <f t="shared" si="2"/>
        <v>367406.07314079802</v>
      </c>
      <c r="AA37" s="74">
        <f t="shared" si="2"/>
        <v>517777.47393022291</v>
      </c>
      <c r="AB37" s="74">
        <f t="shared" si="2"/>
        <v>0</v>
      </c>
      <c r="AC37" s="74">
        <f t="shared" si="2"/>
        <v>0</v>
      </c>
      <c r="AD37" s="74">
        <f t="shared" si="2"/>
        <v>0</v>
      </c>
      <c r="AE37" s="74">
        <f t="shared" si="2"/>
        <v>0</v>
      </c>
      <c r="AF37" s="74">
        <f t="shared" si="2"/>
        <v>0</v>
      </c>
      <c r="AG37" s="74">
        <f t="shared" si="2"/>
        <v>0</v>
      </c>
      <c r="AH37" s="74">
        <f t="shared" si="2"/>
        <v>125177.92533027624</v>
      </c>
      <c r="AI37" s="74">
        <f t="shared" si="2"/>
        <v>0</v>
      </c>
      <c r="AJ37" s="75">
        <f t="shared" si="2"/>
        <v>0</v>
      </c>
      <c r="AL37" s="34"/>
    </row>
    <row r="38" spans="1:38" s="17" customFormat="1" ht="10.5" x14ac:dyDescent="0.2">
      <c r="A38" s="35" t="s">
        <v>145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7"/>
      <c r="AL38" s="34"/>
    </row>
    <row r="39" spans="1:38" s="34" customFormat="1" ht="10.5" hidden="1" x14ac:dyDescent="0.2">
      <c r="A39" s="38" t="s">
        <v>146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40"/>
    </row>
    <row r="40" spans="1:38" s="34" customFormat="1" ht="10.5" hidden="1" x14ac:dyDescent="0.2">
      <c r="A40" s="41"/>
      <c r="B40" s="42"/>
      <c r="C40" s="42"/>
      <c r="D40" s="42"/>
      <c r="E40" s="42"/>
      <c r="F40" s="42"/>
      <c r="G40" s="42"/>
      <c r="H40" s="42"/>
      <c r="I40" s="42"/>
      <c r="J40" s="43"/>
      <c r="K40" s="43"/>
      <c r="L40" s="43"/>
      <c r="M40" s="43"/>
      <c r="N40" s="43"/>
      <c r="O40" s="43"/>
      <c r="P40" s="44"/>
      <c r="Q40" s="44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5"/>
    </row>
    <row r="41" spans="1:38" s="34" customFormat="1" ht="10.5" hidden="1" x14ac:dyDescent="0.2">
      <c r="A41" s="38" t="s">
        <v>147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40"/>
    </row>
    <row r="42" spans="1:38" s="34" customFormat="1" ht="11.25" thickBot="1" x14ac:dyDescent="0.25">
      <c r="A42" s="52" t="s">
        <v>148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5"/>
      <c r="AL42" s="72"/>
    </row>
    <row r="43" spans="1:38" s="34" customFormat="1" ht="10.5" x14ac:dyDescent="0.2">
      <c r="A43" s="62" t="s">
        <v>149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4"/>
      <c r="AL43" s="72"/>
    </row>
    <row r="44" spans="1:38" s="17" customFormat="1" ht="11.25" thickBot="1" x14ac:dyDescent="0.25">
      <c r="A44" s="60" t="s">
        <v>150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9"/>
      <c r="AK44" s="34"/>
      <c r="AL44" s="34"/>
    </row>
    <row r="45" spans="1:38" s="17" customFormat="1" ht="11.25" thickBot="1" x14ac:dyDescent="0.25">
      <c r="A45" s="76" t="s">
        <v>151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8">
        <f t="shared" ref="R45:AJ45" si="3">R42+R37+R29+R23+R20+R44</f>
        <v>1027861.5565712971</v>
      </c>
      <c r="S45" s="78">
        <f t="shared" si="3"/>
        <v>33374.904273</v>
      </c>
      <c r="T45" s="78">
        <f t="shared" si="3"/>
        <v>994486.65229829703</v>
      </c>
      <c r="U45" s="78">
        <f t="shared" si="3"/>
        <v>17500.084170000002</v>
      </c>
      <c r="V45" s="78">
        <f t="shared" si="3"/>
        <v>439672.22815457656</v>
      </c>
      <c r="W45" s="78">
        <f t="shared" si="3"/>
        <v>449971.04932218289</v>
      </c>
      <c r="X45" s="78">
        <f t="shared" si="3"/>
        <v>120718.1949245377</v>
      </c>
      <c r="Y45" s="78">
        <f t="shared" si="3"/>
        <v>0</v>
      </c>
      <c r="Z45" s="78">
        <f t="shared" si="3"/>
        <v>367406.07314079802</v>
      </c>
      <c r="AA45" s="78">
        <f t="shared" si="3"/>
        <v>517777.47393022291</v>
      </c>
      <c r="AB45" s="78">
        <f t="shared" si="3"/>
        <v>0</v>
      </c>
      <c r="AC45" s="78">
        <f t="shared" si="3"/>
        <v>0</v>
      </c>
      <c r="AD45" s="78">
        <f t="shared" si="3"/>
        <v>0</v>
      </c>
      <c r="AE45" s="78">
        <f t="shared" si="3"/>
        <v>0</v>
      </c>
      <c r="AF45" s="78">
        <f t="shared" si="3"/>
        <v>0</v>
      </c>
      <c r="AG45" s="78">
        <f t="shared" si="3"/>
        <v>0</v>
      </c>
      <c r="AH45" s="78">
        <f t="shared" si="3"/>
        <v>125177.92533027624</v>
      </c>
      <c r="AI45" s="78">
        <f t="shared" si="3"/>
        <v>0</v>
      </c>
      <c r="AJ45" s="79">
        <f t="shared" si="3"/>
        <v>0</v>
      </c>
      <c r="AK45" s="34"/>
      <c r="AL45" s="72"/>
    </row>
    <row r="46" spans="1:38" s="11" customFormat="1" ht="13.5" customHeight="1" x14ac:dyDescent="0.2">
      <c r="A46" s="10"/>
      <c r="R46" s="80"/>
      <c r="AK46" s="34"/>
    </row>
    <row r="47" spans="1:38" s="4" customFormat="1" ht="12" hidden="1" x14ac:dyDescent="0.2">
      <c r="A47" s="3"/>
      <c r="B47" s="81" t="str">
        <f>'1'!B22</f>
        <v>Директор Рязанского филиала ООО "Ново-Рязанская ТЭЦ"                                                         М.Е. Иванчиков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2"/>
      <c r="R47" s="82"/>
      <c r="S47" s="82"/>
      <c r="T47" s="82"/>
      <c r="U47" s="82"/>
      <c r="V47" s="82"/>
      <c r="W47" s="82"/>
      <c r="X47" s="82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</row>
    <row r="48" spans="1:38" s="11" customFormat="1" ht="22.5" hidden="1" customHeight="1" x14ac:dyDescent="0.2">
      <c r="A48" s="10"/>
      <c r="B48" s="11" t="s">
        <v>34</v>
      </c>
      <c r="F48" s="84"/>
      <c r="G48" s="84"/>
      <c r="H48" s="84"/>
      <c r="I48" s="84"/>
      <c r="J48" s="84"/>
      <c r="K48" s="84"/>
      <c r="L48" s="84"/>
      <c r="M48" s="84"/>
      <c r="N48" s="84"/>
      <c r="O48" s="84"/>
    </row>
  </sheetData>
  <mergeCells count="65">
    <mergeCell ref="A44:Q44"/>
    <mergeCell ref="A45:Q45"/>
    <mergeCell ref="F48:O48"/>
    <mergeCell ref="A37:Q37"/>
    <mergeCell ref="A38:AJ38"/>
    <mergeCell ref="A39:AJ39"/>
    <mergeCell ref="A41:AJ41"/>
    <mergeCell ref="A42:Q42"/>
    <mergeCell ref="A43:AJ43"/>
    <mergeCell ref="A23:Q23"/>
    <mergeCell ref="A24:AJ24"/>
    <mergeCell ref="A25:AJ25"/>
    <mergeCell ref="A27:AJ27"/>
    <mergeCell ref="A29:Q29"/>
    <mergeCell ref="A30:AJ30"/>
    <mergeCell ref="A13:AJ13"/>
    <mergeCell ref="A15:AJ15"/>
    <mergeCell ref="A16:AJ16"/>
    <mergeCell ref="A18:AJ18"/>
    <mergeCell ref="A20:Q20"/>
    <mergeCell ref="A21:AJ21"/>
    <mergeCell ref="J9:J10"/>
    <mergeCell ref="K9:N9"/>
    <mergeCell ref="O9:O10"/>
    <mergeCell ref="S9:S10"/>
    <mergeCell ref="T9:T10"/>
    <mergeCell ref="A12:AJ12"/>
    <mergeCell ref="AH7:AH10"/>
    <mergeCell ref="AI7:AI10"/>
    <mergeCell ref="AJ7:AJ10"/>
    <mergeCell ref="F8:J8"/>
    <mergeCell ref="K8:O8"/>
    <mergeCell ref="R8:R10"/>
    <mergeCell ref="S8:T8"/>
    <mergeCell ref="V8:V10"/>
    <mergeCell ref="W8:W10"/>
    <mergeCell ref="X8:X10"/>
    <mergeCell ref="AA7:AA10"/>
    <mergeCell ref="AB7:AB10"/>
    <mergeCell ref="AC7:AC10"/>
    <mergeCell ref="AD7:AE7"/>
    <mergeCell ref="AF7:AF10"/>
    <mergeCell ref="AG7:AG10"/>
    <mergeCell ref="AD8:AD10"/>
    <mergeCell ref="AE8:AE10"/>
    <mergeCell ref="P6:P10"/>
    <mergeCell ref="Q6:Q10"/>
    <mergeCell ref="R6:Y6"/>
    <mergeCell ref="Z6:AJ6"/>
    <mergeCell ref="F7:O7"/>
    <mergeCell ref="R7:T7"/>
    <mergeCell ref="U7:U10"/>
    <mergeCell ref="V7:X7"/>
    <mergeCell ref="Y7:Y10"/>
    <mergeCell ref="Z7:Z10"/>
    <mergeCell ref="A2:O2"/>
    <mergeCell ref="A3:O3"/>
    <mergeCell ref="A4:O4"/>
    <mergeCell ref="A6:A10"/>
    <mergeCell ref="B6:B10"/>
    <mergeCell ref="C6:C10"/>
    <mergeCell ref="D6:D10"/>
    <mergeCell ref="E6:E10"/>
    <mergeCell ref="F6:O6"/>
    <mergeCell ref="F9:I9"/>
  </mergeCells>
  <pageMargins left="0.55118110236220474" right="0.47244094488188981" top="1.0236220472440944" bottom="0.47244094488188981" header="0.19685039370078741" footer="0.19685039370078741"/>
  <pageSetup paperSize="8" scale="61" orientation="landscape" blackAndWhite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3F127-BB49-446B-BF56-1EF708BEE9B9}">
  <sheetPr>
    <tabColor rgb="FF00B050"/>
    <pageSetUpPr fitToPage="1"/>
  </sheetPr>
  <dimension ref="A1:I26"/>
  <sheetViews>
    <sheetView topLeftCell="A2" zoomScale="144" zoomScaleNormal="144" zoomScaleSheetLayoutView="100" workbookViewId="0">
      <selection activeCell="B19" sqref="B19"/>
    </sheetView>
  </sheetViews>
  <sheetFormatPr defaultColWidth="0.85546875" defaultRowHeight="12.75" customHeight="1" x14ac:dyDescent="0.2"/>
  <cols>
    <col min="1" max="1" width="4.28515625" style="86" customWidth="1"/>
    <col min="2" max="2" width="66.85546875" style="86" customWidth="1"/>
    <col min="3" max="3" width="16.28515625" style="86" customWidth="1"/>
    <col min="4" max="5" width="10.5703125" style="86" customWidth="1"/>
    <col min="6" max="6" width="7.28515625" style="86" customWidth="1"/>
    <col min="7" max="7" width="6.140625" style="86" bestFit="1" customWidth="1"/>
    <col min="8" max="8" width="6.28515625" style="86" customWidth="1"/>
    <col min="9" max="16384" width="0.85546875" style="86"/>
  </cols>
  <sheetData>
    <row r="1" spans="1:8" s="4" customFormat="1" ht="10.5" hidden="1" customHeight="1" x14ac:dyDescent="0.2">
      <c r="F1" s="6"/>
      <c r="G1" s="6"/>
      <c r="H1" s="6" t="s">
        <v>152</v>
      </c>
    </row>
    <row r="2" spans="1:8" s="11" customFormat="1" ht="12" x14ac:dyDescent="0.2"/>
    <row r="3" spans="1:8" s="8" customFormat="1" x14ac:dyDescent="0.2">
      <c r="A3" s="7" t="s">
        <v>153</v>
      </c>
      <c r="B3" s="7"/>
      <c r="C3" s="7"/>
      <c r="D3" s="7"/>
      <c r="E3" s="7"/>
      <c r="F3" s="7"/>
      <c r="G3" s="7"/>
      <c r="H3" s="7"/>
    </row>
    <row r="4" spans="1:8" s="8" customFormat="1" x14ac:dyDescent="0.2">
      <c r="A4" s="7" t="s">
        <v>1</v>
      </c>
      <c r="B4" s="7"/>
      <c r="C4" s="7"/>
      <c r="D4" s="7"/>
      <c r="E4" s="7"/>
      <c r="F4" s="7"/>
      <c r="G4" s="7"/>
      <c r="H4" s="7"/>
    </row>
    <row r="5" spans="1:8" s="11" customFormat="1" ht="12" x14ac:dyDescent="0.2"/>
    <row r="6" spans="1:8" s="92" customFormat="1" ht="13.5" customHeight="1" x14ac:dyDescent="0.15">
      <c r="A6" s="87" t="s">
        <v>38</v>
      </c>
      <c r="B6" s="88" t="s">
        <v>154</v>
      </c>
      <c r="C6" s="88" t="s">
        <v>155</v>
      </c>
      <c r="D6" s="87" t="s">
        <v>156</v>
      </c>
      <c r="E6" s="87" t="s">
        <v>157</v>
      </c>
      <c r="F6" s="89" t="s">
        <v>158</v>
      </c>
      <c r="G6" s="90"/>
      <c r="H6" s="91"/>
    </row>
    <row r="7" spans="1:8" s="98" customFormat="1" ht="11.25" x14ac:dyDescent="0.2">
      <c r="A7" s="93"/>
      <c r="B7" s="94"/>
      <c r="C7" s="94"/>
      <c r="D7" s="93"/>
      <c r="E7" s="93"/>
      <c r="F7" s="95" t="s">
        <v>159</v>
      </c>
      <c r="G7" s="96"/>
      <c r="H7" s="97"/>
    </row>
    <row r="8" spans="1:8" s="98" customFormat="1" ht="11.25" x14ac:dyDescent="0.2">
      <c r="A8" s="99"/>
      <c r="B8" s="100"/>
      <c r="C8" s="100"/>
      <c r="D8" s="99"/>
      <c r="E8" s="99"/>
      <c r="F8" s="197" t="s">
        <v>67</v>
      </c>
      <c r="G8" s="197" t="s">
        <v>68</v>
      </c>
      <c r="H8" s="197" t="s">
        <v>69</v>
      </c>
    </row>
    <row r="9" spans="1:8" s="98" customFormat="1" ht="11.25" x14ac:dyDescent="0.2">
      <c r="A9" s="101">
        <v>1</v>
      </c>
      <c r="B9" s="101">
        <v>2</v>
      </c>
      <c r="C9" s="101">
        <v>3</v>
      </c>
      <c r="D9" s="101">
        <v>4</v>
      </c>
      <c r="E9" s="101">
        <v>5</v>
      </c>
      <c r="F9" s="102">
        <v>6</v>
      </c>
      <c r="G9" s="102">
        <v>7</v>
      </c>
      <c r="H9" s="102">
        <v>8</v>
      </c>
    </row>
    <row r="10" spans="1:8" s="98" customFormat="1" ht="14.25" customHeight="1" x14ac:dyDescent="0.2">
      <c r="A10" s="103">
        <v>1</v>
      </c>
      <c r="B10" s="104" t="s">
        <v>160</v>
      </c>
      <c r="C10" s="105" t="s">
        <v>161</v>
      </c>
      <c r="D10" s="106" t="s">
        <v>124</v>
      </c>
      <c r="E10" s="106" t="s">
        <v>124</v>
      </c>
      <c r="F10" s="106" t="s">
        <v>124</v>
      </c>
      <c r="G10" s="106" t="s">
        <v>124</v>
      </c>
      <c r="H10" s="106" t="s">
        <v>124</v>
      </c>
    </row>
    <row r="11" spans="1:8" s="98" customFormat="1" ht="11.25" x14ac:dyDescent="0.2">
      <c r="A11" s="107" t="s">
        <v>162</v>
      </c>
      <c r="B11" s="108" t="s">
        <v>163</v>
      </c>
      <c r="C11" s="105" t="s">
        <v>164</v>
      </c>
      <c r="D11" s="106">
        <v>139.6</v>
      </c>
      <c r="E11" s="106">
        <v>139.6</v>
      </c>
      <c r="F11" s="106">
        <v>139.69999999999999</v>
      </c>
      <c r="G11" s="106">
        <v>139.69999999999999</v>
      </c>
      <c r="H11" s="106">
        <v>139.69999999999999</v>
      </c>
    </row>
    <row r="12" spans="1:8" s="98" customFormat="1" ht="11.25" x14ac:dyDescent="0.2">
      <c r="A12" s="109"/>
      <c r="B12" s="110"/>
      <c r="C12" s="105" t="s">
        <v>165</v>
      </c>
      <c r="D12" s="106" t="s">
        <v>124</v>
      </c>
      <c r="E12" s="106" t="s">
        <v>124</v>
      </c>
      <c r="F12" s="106" t="s">
        <v>124</v>
      </c>
      <c r="G12" s="106" t="s">
        <v>124</v>
      </c>
      <c r="H12" s="106" t="s">
        <v>124</v>
      </c>
    </row>
    <row r="13" spans="1:8" s="98" customFormat="1" ht="14.25" customHeight="1" x14ac:dyDescent="0.2">
      <c r="A13" s="103" t="s">
        <v>166</v>
      </c>
      <c r="B13" s="104" t="s">
        <v>167</v>
      </c>
      <c r="C13" s="105" t="s">
        <v>168</v>
      </c>
      <c r="D13" s="106" t="s">
        <v>124</v>
      </c>
      <c r="E13" s="106" t="s">
        <v>124</v>
      </c>
      <c r="F13" s="106" t="s">
        <v>124</v>
      </c>
      <c r="G13" s="106" t="s">
        <v>124</v>
      </c>
      <c r="H13" s="106" t="s">
        <v>124</v>
      </c>
    </row>
    <row r="14" spans="1:8" s="98" customFormat="1" ht="25.5" customHeight="1" x14ac:dyDescent="0.2">
      <c r="A14" s="103" t="s">
        <v>169</v>
      </c>
      <c r="B14" s="104" t="s">
        <v>170</v>
      </c>
      <c r="C14" s="105" t="s">
        <v>171</v>
      </c>
      <c r="D14" s="106" t="s">
        <v>124</v>
      </c>
      <c r="E14" s="106" t="s">
        <v>124</v>
      </c>
      <c r="F14" s="106" t="s">
        <v>124</v>
      </c>
      <c r="G14" s="106" t="s">
        <v>124</v>
      </c>
      <c r="H14" s="106" t="s">
        <v>124</v>
      </c>
    </row>
    <row r="15" spans="1:8" s="98" customFormat="1" ht="14.25" customHeight="1" x14ac:dyDescent="0.2">
      <c r="A15" s="107" t="s">
        <v>172</v>
      </c>
      <c r="B15" s="108" t="s">
        <v>173</v>
      </c>
      <c r="C15" s="105" t="s">
        <v>174</v>
      </c>
      <c r="D15" s="106" t="s">
        <v>124</v>
      </c>
      <c r="E15" s="106" t="s">
        <v>124</v>
      </c>
      <c r="F15" s="106" t="s">
        <v>124</v>
      </c>
      <c r="G15" s="106" t="s">
        <v>124</v>
      </c>
      <c r="H15" s="106" t="s">
        <v>124</v>
      </c>
    </row>
    <row r="16" spans="1:8" s="98" customFormat="1" ht="33.75" customHeight="1" x14ac:dyDescent="0.2">
      <c r="A16" s="109"/>
      <c r="B16" s="110"/>
      <c r="C16" s="111" t="s">
        <v>175</v>
      </c>
      <c r="D16" s="106" t="s">
        <v>124</v>
      </c>
      <c r="E16" s="106" t="s">
        <v>124</v>
      </c>
      <c r="F16" s="106" t="s">
        <v>124</v>
      </c>
      <c r="G16" s="106" t="s">
        <v>124</v>
      </c>
      <c r="H16" s="106" t="s">
        <v>124</v>
      </c>
    </row>
    <row r="17" spans="1:9" s="98" customFormat="1" ht="14.25" customHeight="1" x14ac:dyDescent="0.2">
      <c r="A17" s="107" t="s">
        <v>176</v>
      </c>
      <c r="B17" s="108" t="s">
        <v>177</v>
      </c>
      <c r="C17" s="105" t="s">
        <v>178</v>
      </c>
      <c r="D17" s="106" t="s">
        <v>124</v>
      </c>
      <c r="E17" s="106" t="s">
        <v>124</v>
      </c>
      <c r="F17" s="106" t="s">
        <v>124</v>
      </c>
      <c r="G17" s="106" t="s">
        <v>124</v>
      </c>
      <c r="H17" s="106" t="s">
        <v>124</v>
      </c>
    </row>
    <row r="18" spans="1:9" s="98" customFormat="1" ht="14.25" customHeight="1" x14ac:dyDescent="0.2">
      <c r="A18" s="109"/>
      <c r="B18" s="110"/>
      <c r="C18" s="111" t="s">
        <v>179</v>
      </c>
      <c r="D18" s="106" t="s">
        <v>124</v>
      </c>
      <c r="E18" s="106" t="s">
        <v>124</v>
      </c>
      <c r="F18" s="106" t="s">
        <v>124</v>
      </c>
      <c r="G18" s="106" t="s">
        <v>124</v>
      </c>
      <c r="H18" s="106" t="s">
        <v>124</v>
      </c>
    </row>
    <row r="19" spans="1:9" s="98" customFormat="1" ht="78.75" x14ac:dyDescent="0.2">
      <c r="A19" s="103" t="s">
        <v>180</v>
      </c>
      <c r="B19" s="104" t="s">
        <v>181</v>
      </c>
      <c r="C19" s="111"/>
      <c r="D19" s="106" t="s">
        <v>124</v>
      </c>
      <c r="E19" s="106" t="s">
        <v>124</v>
      </c>
      <c r="F19" s="106" t="s">
        <v>124</v>
      </c>
      <c r="G19" s="106" t="s">
        <v>124</v>
      </c>
      <c r="H19" s="106" t="s">
        <v>124</v>
      </c>
    </row>
    <row r="20" spans="1:9" s="98" customFormat="1" ht="11.25" x14ac:dyDescent="0.2">
      <c r="A20" s="103" t="s">
        <v>85</v>
      </c>
      <c r="B20" s="104"/>
      <c r="C20" s="111"/>
      <c r="D20" s="106" t="s">
        <v>124</v>
      </c>
      <c r="E20" s="106" t="s">
        <v>124</v>
      </c>
      <c r="F20" s="106" t="s">
        <v>124</v>
      </c>
      <c r="G20" s="106" t="s">
        <v>124</v>
      </c>
      <c r="H20" s="106" t="s">
        <v>124</v>
      </c>
    </row>
    <row r="21" spans="1:9" s="98" customFormat="1" ht="11.25" x14ac:dyDescent="0.2">
      <c r="A21" s="103" t="s">
        <v>86</v>
      </c>
      <c r="B21" s="104"/>
      <c r="C21" s="111"/>
      <c r="D21" s="106" t="s">
        <v>124</v>
      </c>
      <c r="E21" s="106" t="s">
        <v>124</v>
      </c>
      <c r="F21" s="106" t="s">
        <v>124</v>
      </c>
      <c r="G21" s="106" t="s">
        <v>124</v>
      </c>
      <c r="H21" s="106" t="s">
        <v>124</v>
      </c>
    </row>
    <row r="22" spans="1:9" s="11" customFormat="1" ht="12" x14ac:dyDescent="0.2"/>
    <row r="23" spans="1:9" s="4" customFormat="1" ht="22.5" hidden="1" customHeight="1" x14ac:dyDescent="0.2">
      <c r="B23" s="4" t="str">
        <f>'1'!B22</f>
        <v>Директор Рязанского филиала ООО "Ново-Рязанская ТЭЦ"                                                         М.Е. Иванчиков</v>
      </c>
      <c r="C23" s="3"/>
    </row>
    <row r="24" spans="1:9" s="11" customFormat="1" ht="31.5" hidden="1" customHeight="1" x14ac:dyDescent="0.2">
      <c r="B24" s="11" t="s">
        <v>34</v>
      </c>
      <c r="D24" s="84"/>
      <c r="E24" s="84"/>
    </row>
    <row r="25" spans="1:9" ht="36.75" customHeight="1" x14ac:dyDescent="0.2"/>
    <row r="26" spans="1:9" ht="60.75" hidden="1" customHeight="1" x14ac:dyDescent="0.2">
      <c r="B26" s="198" t="s">
        <v>182</v>
      </c>
      <c r="C26" s="198"/>
      <c r="D26" s="198"/>
      <c r="E26" s="198"/>
      <c r="F26" s="198"/>
      <c r="G26" s="198"/>
      <c r="H26" s="198"/>
      <c r="I26" s="199"/>
    </row>
  </sheetData>
  <mergeCells count="17">
    <mergeCell ref="D24:E24"/>
    <mergeCell ref="B26:H26"/>
    <mergeCell ref="A11:A12"/>
    <mergeCell ref="B11:B12"/>
    <mergeCell ref="A15:A16"/>
    <mergeCell ref="B15:B16"/>
    <mergeCell ref="A17:A18"/>
    <mergeCell ref="B17:B18"/>
    <mergeCell ref="A3:H3"/>
    <mergeCell ref="A4:H4"/>
    <mergeCell ref="A6:A8"/>
    <mergeCell ref="B6:B8"/>
    <mergeCell ref="C6:C8"/>
    <mergeCell ref="D6:D8"/>
    <mergeCell ref="E6:E8"/>
    <mergeCell ref="F6:H6"/>
    <mergeCell ref="F7:H7"/>
  </mergeCells>
  <pageMargins left="0.39370078740157483" right="0.31496062992125984" top="0.78740157480314965" bottom="0.39370078740157483" header="0.19685039370078741" footer="0.19685039370078741"/>
  <pageSetup paperSize="9" orientation="landscape" blackAndWhite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A218D-303F-4D28-B9D2-D02BDED3D0D2}">
  <sheetPr>
    <tabColor rgb="FF00B050"/>
    <pageSetUpPr fitToPage="1"/>
  </sheetPr>
  <dimension ref="A1:W15"/>
  <sheetViews>
    <sheetView topLeftCell="A2" zoomScale="180" zoomScaleNormal="180" zoomScaleSheetLayoutView="110" workbookViewId="0">
      <selection activeCell="M15" sqref="M15"/>
    </sheetView>
  </sheetViews>
  <sheetFormatPr defaultColWidth="0.85546875" defaultRowHeight="12.75" customHeight="1" x14ac:dyDescent="0.2"/>
  <cols>
    <col min="1" max="1" width="2.85546875" style="86" bestFit="1" customWidth="1"/>
    <col min="2" max="2" width="13.140625" style="86" customWidth="1"/>
    <col min="3" max="3" width="6.42578125" style="86" bestFit="1" customWidth="1"/>
    <col min="4" max="4" width="5.5703125" style="86" customWidth="1"/>
    <col min="5" max="5" width="5.7109375" style="86" customWidth="1"/>
    <col min="6" max="6" width="5.85546875" style="86" customWidth="1"/>
    <col min="7" max="7" width="6.5703125" style="86" customWidth="1"/>
    <col min="8" max="8" width="6.140625" style="86" customWidth="1"/>
    <col min="9" max="9" width="6" style="86" customWidth="1"/>
    <col min="10" max="10" width="6.7109375" style="86" customWidth="1"/>
    <col min="11" max="11" width="6.42578125" style="86" bestFit="1" customWidth="1"/>
    <col min="12" max="12" width="5.85546875" style="86" customWidth="1"/>
    <col min="13" max="13" width="6.140625" style="86" customWidth="1"/>
    <col min="14" max="14" width="5.85546875" style="86" customWidth="1"/>
    <col min="15" max="15" width="6.42578125" style="86" bestFit="1" customWidth="1"/>
    <col min="16" max="16" width="6.42578125" style="86" customWidth="1"/>
    <col min="17" max="17" width="6" style="86" customWidth="1"/>
    <col min="18" max="18" width="6.28515625" style="86" customWidth="1"/>
    <col min="19" max="19" width="6.42578125" style="86" bestFit="1" customWidth="1"/>
    <col min="20" max="21" width="5.85546875" style="86" customWidth="1"/>
    <col min="22" max="22" width="6.5703125" style="86" customWidth="1"/>
    <col min="23" max="23" width="0.7109375" style="86" customWidth="1"/>
    <col min="24" max="16384" width="0.85546875" style="86"/>
  </cols>
  <sheetData>
    <row r="1" spans="1:23" s="4" customFormat="1" ht="12" hidden="1" x14ac:dyDescent="0.2">
      <c r="A1" s="112" t="s">
        <v>183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</row>
    <row r="2" spans="1:23" s="11" customFormat="1" ht="12" x14ac:dyDescent="0.2"/>
    <row r="3" spans="1:23" s="4" customFormat="1" ht="24.75" customHeight="1" x14ac:dyDescent="0.2">
      <c r="A3" s="113" t="s">
        <v>253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</row>
    <row r="4" spans="1:23" s="11" customFormat="1" thickBot="1" x14ac:dyDescent="0.25"/>
    <row r="5" spans="1:23" s="119" customFormat="1" ht="21.75" customHeight="1" thickBot="1" x14ac:dyDescent="0.25">
      <c r="A5" s="114" t="s">
        <v>38</v>
      </c>
      <c r="B5" s="115" t="s">
        <v>184</v>
      </c>
      <c r="C5" s="116" t="s">
        <v>185</v>
      </c>
      <c r="D5" s="117"/>
      <c r="E5" s="117"/>
      <c r="F5" s="117"/>
      <c r="G5" s="117"/>
      <c r="H5" s="117"/>
      <c r="I5" s="117"/>
      <c r="J5" s="118"/>
      <c r="K5" s="116" t="s">
        <v>186</v>
      </c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8"/>
    </row>
    <row r="6" spans="1:23" s="119" customFormat="1" ht="113.25" customHeight="1" thickBot="1" x14ac:dyDescent="0.25">
      <c r="A6" s="120"/>
      <c r="B6" s="121"/>
      <c r="C6" s="122" t="s">
        <v>187</v>
      </c>
      <c r="D6" s="123"/>
      <c r="E6" s="123"/>
      <c r="F6" s="123"/>
      <c r="G6" s="122" t="s">
        <v>188</v>
      </c>
      <c r="H6" s="123"/>
      <c r="I6" s="123"/>
      <c r="J6" s="124"/>
      <c r="K6" s="122" t="s">
        <v>189</v>
      </c>
      <c r="L6" s="123"/>
      <c r="M6" s="123"/>
      <c r="N6" s="124"/>
      <c r="O6" s="122" t="s">
        <v>190</v>
      </c>
      <c r="P6" s="123"/>
      <c r="Q6" s="123"/>
      <c r="R6" s="124"/>
      <c r="S6" s="122" t="s">
        <v>191</v>
      </c>
      <c r="T6" s="123"/>
      <c r="U6" s="123"/>
      <c r="V6" s="124"/>
    </row>
    <row r="7" spans="1:23" s="129" customFormat="1" ht="29.25" customHeight="1" x14ac:dyDescent="0.2">
      <c r="A7" s="120"/>
      <c r="B7" s="121"/>
      <c r="C7" s="125" t="s">
        <v>157</v>
      </c>
      <c r="D7" s="126" t="s">
        <v>192</v>
      </c>
      <c r="E7" s="126"/>
      <c r="F7" s="127"/>
      <c r="G7" s="125" t="s">
        <v>157</v>
      </c>
      <c r="H7" s="126" t="s">
        <v>192</v>
      </c>
      <c r="I7" s="126"/>
      <c r="J7" s="127"/>
      <c r="K7" s="125" t="s">
        <v>157</v>
      </c>
      <c r="L7" s="128" t="s">
        <v>192</v>
      </c>
      <c r="M7" s="126"/>
      <c r="N7" s="127"/>
      <c r="O7" s="125" t="s">
        <v>157</v>
      </c>
      <c r="P7" s="126" t="s">
        <v>192</v>
      </c>
      <c r="Q7" s="126"/>
      <c r="R7" s="127"/>
      <c r="S7" s="125" t="s">
        <v>157</v>
      </c>
      <c r="T7" s="126" t="s">
        <v>192</v>
      </c>
      <c r="U7" s="126"/>
      <c r="V7" s="127"/>
    </row>
    <row r="8" spans="1:23" s="129" customFormat="1" ht="13.5" customHeight="1" thickBot="1" x14ac:dyDescent="0.25">
      <c r="A8" s="120"/>
      <c r="B8" s="130"/>
      <c r="C8" s="131"/>
      <c r="D8" s="200" t="s">
        <v>67</v>
      </c>
      <c r="E8" s="200" t="s">
        <v>68</v>
      </c>
      <c r="F8" s="201" t="s">
        <v>69</v>
      </c>
      <c r="G8" s="131"/>
      <c r="H8" s="200" t="s">
        <v>67</v>
      </c>
      <c r="I8" s="200" t="s">
        <v>68</v>
      </c>
      <c r="J8" s="201" t="s">
        <v>69</v>
      </c>
      <c r="K8" s="131"/>
      <c r="L8" s="200" t="s">
        <v>67</v>
      </c>
      <c r="M8" s="200" t="s">
        <v>68</v>
      </c>
      <c r="N8" s="201" t="s">
        <v>69</v>
      </c>
      <c r="O8" s="131"/>
      <c r="P8" s="200" t="s">
        <v>67</v>
      </c>
      <c r="Q8" s="200" t="s">
        <v>68</v>
      </c>
      <c r="R8" s="201" t="s">
        <v>69</v>
      </c>
      <c r="S8" s="131"/>
      <c r="T8" s="200" t="s">
        <v>67</v>
      </c>
      <c r="U8" s="200" t="s">
        <v>68</v>
      </c>
      <c r="V8" s="201" t="s">
        <v>69</v>
      </c>
      <c r="W8" s="129">
        <v>1.18</v>
      </c>
    </row>
    <row r="9" spans="1:23" s="119" customFormat="1" ht="11.25" customHeight="1" thickBot="1" x14ac:dyDescent="0.25">
      <c r="A9" s="132">
        <v>1</v>
      </c>
      <c r="B9" s="132">
        <v>2</v>
      </c>
      <c r="C9" s="132">
        <v>3</v>
      </c>
      <c r="D9" s="133">
        <v>4</v>
      </c>
      <c r="E9" s="133">
        <v>5</v>
      </c>
      <c r="F9" s="133">
        <v>6</v>
      </c>
      <c r="G9" s="132">
        <v>7</v>
      </c>
      <c r="H9" s="133">
        <v>8</v>
      </c>
      <c r="I9" s="133">
        <v>9</v>
      </c>
      <c r="J9" s="133">
        <v>10</v>
      </c>
      <c r="K9" s="132">
        <v>11</v>
      </c>
      <c r="L9" s="133">
        <v>12</v>
      </c>
      <c r="M9" s="133">
        <v>13</v>
      </c>
      <c r="N9" s="133">
        <v>14</v>
      </c>
      <c r="O9" s="132">
        <v>15</v>
      </c>
      <c r="P9" s="133">
        <v>16</v>
      </c>
      <c r="Q9" s="133">
        <v>17</v>
      </c>
      <c r="R9" s="133">
        <v>18</v>
      </c>
      <c r="S9" s="132">
        <v>19</v>
      </c>
      <c r="T9" s="133">
        <v>20</v>
      </c>
      <c r="U9" s="133">
        <v>21</v>
      </c>
      <c r="V9" s="134">
        <v>22</v>
      </c>
    </row>
    <row r="10" spans="1:23" s="129" customFormat="1" ht="14.25" customHeight="1" thickBot="1" x14ac:dyDescent="0.25">
      <c r="A10" s="135" t="s">
        <v>193</v>
      </c>
      <c r="B10" s="136" t="s">
        <v>194</v>
      </c>
      <c r="C10" s="137" t="s">
        <v>124</v>
      </c>
      <c r="D10" s="138" t="s">
        <v>124</v>
      </c>
      <c r="E10" s="138" t="s">
        <v>124</v>
      </c>
      <c r="F10" s="138" t="s">
        <v>124</v>
      </c>
      <c r="G10" s="202">
        <v>0</v>
      </c>
      <c r="H10" s="203">
        <v>0</v>
      </c>
      <c r="I10" s="203">
        <v>0</v>
      </c>
      <c r="J10" s="204">
        <v>0</v>
      </c>
      <c r="K10" s="195">
        <v>139.6</v>
      </c>
      <c r="L10" s="196">
        <v>139.69999999999999</v>
      </c>
      <c r="M10" s="196">
        <v>139.69999999999999</v>
      </c>
      <c r="N10" s="196">
        <v>139.69999999999999</v>
      </c>
      <c r="O10" s="195" t="s">
        <v>124</v>
      </c>
      <c r="P10" s="138" t="s">
        <v>124</v>
      </c>
      <c r="Q10" s="138" t="s">
        <v>124</v>
      </c>
      <c r="R10" s="138" t="s">
        <v>124</v>
      </c>
      <c r="S10" s="137" t="s">
        <v>124</v>
      </c>
      <c r="T10" s="138" t="s">
        <v>124</v>
      </c>
      <c r="U10" s="138" t="s">
        <v>124</v>
      </c>
      <c r="V10" s="139" t="s">
        <v>124</v>
      </c>
    </row>
    <row r="12" spans="1:23" s="4" customFormat="1" ht="12" hidden="1" x14ac:dyDescent="0.2">
      <c r="B12" s="205" t="str">
        <f>'1'!B22</f>
        <v>Директор Рязанского филиала ООО "Ново-Рязанская ТЭЦ"                                                         М.Е. Иванчиков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</row>
    <row r="13" spans="1:23" s="4" customFormat="1" ht="11.25" hidden="1" customHeight="1" x14ac:dyDescent="0.2">
      <c r="H13" s="11"/>
      <c r="I13" s="11"/>
      <c r="J13" s="11"/>
      <c r="K13" s="11"/>
    </row>
    <row r="14" spans="1:23" s="11" customFormat="1" ht="11.25" hidden="1" customHeight="1" x14ac:dyDescent="0.2">
      <c r="B14" s="11" t="s">
        <v>34</v>
      </c>
      <c r="H14" s="84"/>
      <c r="I14" s="84"/>
      <c r="J14" s="84"/>
      <c r="K14" s="84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</row>
    <row r="15" spans="1:23" ht="32.25" customHeight="1" x14ac:dyDescent="0.2"/>
  </sheetData>
  <mergeCells count="23">
    <mergeCell ref="T7:V7"/>
    <mergeCell ref="B12:V12"/>
    <mergeCell ref="H14:K14"/>
    <mergeCell ref="S6:V6"/>
    <mergeCell ref="C7:C8"/>
    <mergeCell ref="D7:F7"/>
    <mergeCell ref="G7:G8"/>
    <mergeCell ref="H7:J7"/>
    <mergeCell ref="K7:K8"/>
    <mergeCell ref="L7:N7"/>
    <mergeCell ref="O7:O8"/>
    <mergeCell ref="P7:R7"/>
    <mergeCell ref="S7:S8"/>
    <mergeCell ref="A1:V1"/>
    <mergeCell ref="A3:V3"/>
    <mergeCell ref="A5:A8"/>
    <mergeCell ref="B5:B8"/>
    <mergeCell ref="C5:J5"/>
    <mergeCell ref="K5:V5"/>
    <mergeCell ref="C6:F6"/>
    <mergeCell ref="G6:J6"/>
    <mergeCell ref="K6:N6"/>
    <mergeCell ref="O6:R6"/>
  </mergeCells>
  <pageMargins left="0.39370078740157483" right="0.31496062992125984" top="0.78740157480314965" bottom="0.39370078740157483" header="0.19685039370078741" footer="0.19685039370078741"/>
  <pageSetup paperSize="9" orientation="landscape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F0818-CD33-4E1B-8230-F58DEAAF4A69}">
  <sheetPr>
    <tabColor rgb="FF00B050"/>
    <outlinePr summaryBelow="0"/>
    <pageSetUpPr fitToPage="1"/>
  </sheetPr>
  <dimension ref="A1:AF53"/>
  <sheetViews>
    <sheetView topLeftCell="A2" zoomScale="130" zoomScaleNormal="130" zoomScaleSheetLayoutView="100" workbookViewId="0">
      <selection activeCell="B53" sqref="B53"/>
    </sheetView>
  </sheetViews>
  <sheetFormatPr defaultColWidth="0.85546875" defaultRowHeight="12.75" customHeight="1" outlineLevelRow="1" x14ac:dyDescent="0.2"/>
  <cols>
    <col min="1" max="1" width="4.28515625" style="86" customWidth="1"/>
    <col min="2" max="2" width="42.28515625" style="86" customWidth="1"/>
    <col min="3" max="6" width="13.5703125" style="86" customWidth="1"/>
    <col min="7" max="7" width="13.7109375" style="86" customWidth="1"/>
    <col min="8" max="11" width="12" style="86" customWidth="1"/>
    <col min="12" max="12" width="14.140625" style="86" customWidth="1"/>
    <col min="13" max="14" width="0.85546875" style="86"/>
    <col min="15" max="15" width="9.42578125" style="86" customWidth="1"/>
    <col min="16" max="18" width="0.85546875" style="86"/>
    <col min="19" max="19" width="0.7109375" style="86" customWidth="1"/>
    <col min="20" max="20" width="0.85546875" style="86"/>
    <col min="21" max="21" width="1.85546875" style="86" bestFit="1" customWidth="1"/>
    <col min="22" max="16384" width="0.85546875" style="86"/>
  </cols>
  <sheetData>
    <row r="1" spans="1:32" hidden="1" x14ac:dyDescent="0.2">
      <c r="B1" s="4"/>
      <c r="C1" s="4"/>
      <c r="D1" s="4"/>
      <c r="E1" s="4"/>
      <c r="F1" s="4"/>
      <c r="G1" s="4"/>
      <c r="H1" s="4"/>
      <c r="I1" s="4"/>
      <c r="J1" s="4"/>
      <c r="L1" s="6" t="s">
        <v>195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s="143" customFormat="1" ht="18.75" customHeight="1" x14ac:dyDescent="0.2">
      <c r="A2" s="141" t="s">
        <v>196</v>
      </c>
      <c r="B2" s="141"/>
      <c r="C2" s="141"/>
      <c r="D2" s="141"/>
      <c r="E2" s="141"/>
      <c r="F2" s="141"/>
      <c r="G2" s="141"/>
      <c r="H2" s="141"/>
      <c r="I2" s="142"/>
      <c r="J2" s="142"/>
      <c r="K2" s="142"/>
    </row>
    <row r="3" spans="1:32" s="143" customFormat="1" ht="14.25" customHeight="1" x14ac:dyDescent="0.2">
      <c r="A3" s="141" t="s">
        <v>1</v>
      </c>
      <c r="B3" s="141"/>
      <c r="C3" s="141"/>
      <c r="D3" s="141"/>
      <c r="E3" s="141"/>
      <c r="F3" s="141"/>
      <c r="G3" s="141"/>
      <c r="H3" s="141"/>
      <c r="I3" s="142"/>
      <c r="J3" s="142"/>
      <c r="K3" s="142"/>
    </row>
    <row r="5" spans="1:32" s="4" customFormat="1" ht="28.5" customHeight="1" x14ac:dyDescent="0.2">
      <c r="A5" s="144" t="s">
        <v>38</v>
      </c>
      <c r="B5" s="145" t="s">
        <v>197</v>
      </c>
      <c r="C5" s="146" t="s">
        <v>198</v>
      </c>
      <c r="D5" s="147"/>
      <c r="E5" s="147"/>
      <c r="F5" s="147"/>
      <c r="G5" s="147"/>
      <c r="H5" s="147"/>
      <c r="I5" s="147"/>
      <c r="J5" s="147"/>
      <c r="K5" s="148"/>
      <c r="L5" s="149" t="s">
        <v>199</v>
      </c>
      <c r="U5" s="4">
        <v>1.18</v>
      </c>
    </row>
    <row r="6" spans="1:32" s="11" customFormat="1" ht="66.75" customHeight="1" x14ac:dyDescent="0.2">
      <c r="A6" s="144"/>
      <c r="B6" s="145"/>
      <c r="C6" s="144" t="s">
        <v>200</v>
      </c>
      <c r="D6" s="145"/>
      <c r="E6" s="145"/>
      <c r="F6" s="145"/>
      <c r="G6" s="145"/>
      <c r="H6" s="150" t="s">
        <v>65</v>
      </c>
      <c r="I6" s="146" t="s">
        <v>201</v>
      </c>
      <c r="J6" s="147"/>
      <c r="K6" s="148"/>
      <c r="L6" s="149"/>
    </row>
    <row r="7" spans="1:32" s="11" customFormat="1" ht="60" customHeight="1" x14ac:dyDescent="0.2">
      <c r="A7" s="144"/>
      <c r="B7" s="145"/>
      <c r="C7" s="206" t="s">
        <v>202</v>
      </c>
      <c r="D7" s="206" t="s">
        <v>203</v>
      </c>
      <c r="E7" s="206" t="s">
        <v>204</v>
      </c>
      <c r="F7" s="206" t="s">
        <v>205</v>
      </c>
      <c r="G7" s="206" t="s">
        <v>206</v>
      </c>
      <c r="H7" s="150"/>
      <c r="I7" s="207" t="s">
        <v>67</v>
      </c>
      <c r="J7" s="207" t="s">
        <v>68</v>
      </c>
      <c r="K7" s="207" t="s">
        <v>69</v>
      </c>
      <c r="L7" s="149"/>
    </row>
    <row r="8" spans="1:32" s="11" customFormat="1" ht="12" x14ac:dyDescent="0.2">
      <c r="A8" s="151">
        <v>1</v>
      </c>
      <c r="B8" s="151">
        <v>2</v>
      </c>
      <c r="C8" s="151" t="s">
        <v>207</v>
      </c>
      <c r="D8" s="151" t="s">
        <v>208</v>
      </c>
      <c r="E8" s="151" t="s">
        <v>209</v>
      </c>
      <c r="F8" s="151" t="s">
        <v>210</v>
      </c>
      <c r="G8" s="151" t="s">
        <v>211</v>
      </c>
      <c r="H8" s="151">
        <v>4</v>
      </c>
      <c r="I8" s="151">
        <v>5</v>
      </c>
      <c r="J8" s="151">
        <v>6</v>
      </c>
      <c r="K8" s="151">
        <v>7</v>
      </c>
      <c r="L8" s="151">
        <v>8</v>
      </c>
    </row>
    <row r="9" spans="1:32" s="4" customFormat="1" ht="14.25" customHeight="1" x14ac:dyDescent="0.2">
      <c r="A9" s="152" t="s">
        <v>193</v>
      </c>
      <c r="B9" s="153" t="s">
        <v>212</v>
      </c>
      <c r="C9" s="154">
        <f>C10+C17+C23+C27+C26</f>
        <v>230953.73451210631</v>
      </c>
      <c r="D9" s="154">
        <f t="shared" ref="D9:G9" si="0">D10+D17+D23+D27+D26</f>
        <v>353079.97652492841</v>
      </c>
      <c r="E9" s="154">
        <f t="shared" si="0"/>
        <v>160615.97551038943</v>
      </c>
      <c r="F9" s="154">
        <f t="shared" si="0"/>
        <v>94347.034264855814</v>
      </c>
      <c r="G9" s="154">
        <f t="shared" si="0"/>
        <v>46186.826258740948</v>
      </c>
      <c r="H9" s="154">
        <f>SUM(I9:K9)</f>
        <v>885183.54707102082</v>
      </c>
      <c r="I9" s="154">
        <f>I10+I17+I23+I27+I26</f>
        <v>385392.6432833334</v>
      </c>
      <c r="J9" s="154">
        <f t="shared" ref="J9:K9" si="1">J10+J17+J23+J27+J26</f>
        <v>426618.97098088014</v>
      </c>
      <c r="K9" s="154">
        <f t="shared" si="1"/>
        <v>73171.932806807381</v>
      </c>
      <c r="L9" s="154"/>
      <c r="M9" s="11"/>
      <c r="N9" s="11"/>
      <c r="O9" s="11"/>
    </row>
    <row r="10" spans="1:32" s="11" customFormat="1" ht="42" customHeight="1" x14ac:dyDescent="0.2">
      <c r="A10" s="155" t="s">
        <v>213</v>
      </c>
      <c r="B10" s="156" t="s">
        <v>214</v>
      </c>
      <c r="C10" s="157">
        <f>SUM(C11:C15)</f>
        <v>106101.86148687737</v>
      </c>
      <c r="D10" s="157">
        <f>SUM(D11:D15)</f>
        <v>162202.1542484909</v>
      </c>
      <c r="E10" s="157">
        <f t="shared" ref="E10:G10" si="2">SUM(E11:E15)</f>
        <v>73793.438509714106</v>
      </c>
      <c r="F10" s="157">
        <f t="shared" si="2"/>
        <v>11929.489581377567</v>
      </c>
      <c r="G10" s="157">
        <f t="shared" si="2"/>
        <v>13379.129314338121</v>
      </c>
      <c r="H10" s="157">
        <f>SUM(I10:K10)</f>
        <v>367406.07314079808</v>
      </c>
      <c r="I10" s="157">
        <f t="shared" ref="I10:K10" si="3">SUM(I11:I15)</f>
        <v>171692.81005197534</v>
      </c>
      <c r="J10" s="157">
        <f t="shared" si="3"/>
        <v>155204.75252049277</v>
      </c>
      <c r="K10" s="157">
        <f t="shared" si="3"/>
        <v>40508.510568329992</v>
      </c>
      <c r="L10" s="157"/>
    </row>
    <row r="11" spans="1:32" s="161" customFormat="1" ht="14.25" customHeight="1" outlineLevel="1" x14ac:dyDescent="0.2">
      <c r="A11" s="158"/>
      <c r="B11" s="159" t="s">
        <v>215</v>
      </c>
      <c r="C11" s="160">
        <f>H11</f>
        <v>106101.86148687737</v>
      </c>
      <c r="D11" s="160"/>
      <c r="E11" s="160"/>
      <c r="F11" s="160"/>
      <c r="G11" s="160"/>
      <c r="H11" s="160">
        <f t="shared" ref="H11:H28" si="4">SUM(I11:K11)</f>
        <v>106101.86148687737</v>
      </c>
      <c r="I11" s="160">
        <f>[1]Расш.стоимости!E258</f>
        <v>48734.646670000278</v>
      </c>
      <c r="J11" s="160">
        <f>[1]Расш.стоимости!F258</f>
        <v>46144.917590647558</v>
      </c>
      <c r="K11" s="160">
        <f>[1]Расш.стоимости!G258</f>
        <v>11222.29722622953</v>
      </c>
      <c r="L11" s="208" t="str">
        <f>CONCATENATE("п.",IF('2'!Z31&gt;0,CONCATENATE('2'!A31,";"),""),IF('2'!Z32&gt;0,CONCATENATE('2'!A32,";"),""),IF('2'!Z36&gt;0,CONCATENATE('2'!A36,";"),""))</f>
        <v>п.4.1.;4.2.;4.6.;</v>
      </c>
    </row>
    <row r="12" spans="1:32" s="161" customFormat="1" ht="14.25" customHeight="1" outlineLevel="1" x14ac:dyDescent="0.2">
      <c r="A12" s="158"/>
      <c r="B12" s="159" t="s">
        <v>216</v>
      </c>
      <c r="C12" s="160"/>
      <c r="D12" s="160">
        <f>H12</f>
        <v>162202.1542484909</v>
      </c>
      <c r="E12" s="160"/>
      <c r="F12" s="160"/>
      <c r="G12" s="160"/>
      <c r="H12" s="160">
        <f t="shared" si="4"/>
        <v>162202.1542484909</v>
      </c>
      <c r="I12" s="160">
        <f>[1]Расш.стоимости!E259</f>
        <v>73872.018747096052</v>
      </c>
      <c r="J12" s="160">
        <f>[1]Расш.стоимости!F259</f>
        <v>70973.502364083979</v>
      </c>
      <c r="K12" s="160">
        <f>[1]Расш.стоимости!G259</f>
        <v>17356.633137310881</v>
      </c>
      <c r="L12" s="209"/>
    </row>
    <row r="13" spans="1:32" s="161" customFormat="1" ht="15" customHeight="1" outlineLevel="1" x14ac:dyDescent="0.2">
      <c r="A13" s="158"/>
      <c r="B13" s="159" t="s">
        <v>217</v>
      </c>
      <c r="C13" s="160"/>
      <c r="D13" s="160"/>
      <c r="E13" s="160">
        <f>H13</f>
        <v>73793.438509714106</v>
      </c>
      <c r="F13" s="160"/>
      <c r="G13" s="160"/>
      <c r="H13" s="160">
        <f t="shared" si="4"/>
        <v>73793.438509714106</v>
      </c>
      <c r="I13" s="160">
        <f>[1]Расш.стоимости!E260</f>
        <v>34508.550629246813</v>
      </c>
      <c r="J13" s="160">
        <f>[1]Расш.стоимости!F260</f>
        <v>31675.13873458371</v>
      </c>
      <c r="K13" s="160">
        <f>[1]Расш.стоимости!G260</f>
        <v>7609.7491458835902</v>
      </c>
      <c r="L13" s="210"/>
    </row>
    <row r="14" spans="1:32" s="161" customFormat="1" ht="14.25" customHeight="1" outlineLevel="1" x14ac:dyDescent="0.2">
      <c r="A14" s="158"/>
      <c r="B14" s="159" t="s">
        <v>218</v>
      </c>
      <c r="C14" s="160"/>
      <c r="D14" s="160"/>
      <c r="E14" s="160"/>
      <c r="F14" s="160">
        <f>H14</f>
        <v>11929.489581377567</v>
      </c>
      <c r="G14" s="160"/>
      <c r="H14" s="160">
        <f t="shared" si="4"/>
        <v>11929.489581377567</v>
      </c>
      <c r="I14" s="160">
        <f>[1]Расш.стоимости!E261</f>
        <v>7667.6921161672035</v>
      </c>
      <c r="J14" s="160">
        <f>[1]Расш.стоимости!F261</f>
        <v>2567.3952974163944</v>
      </c>
      <c r="K14" s="160">
        <f>[1]Расш.стоимости!G261</f>
        <v>1694.4021677939688</v>
      </c>
      <c r="L14" s="208" t="str">
        <f>CONCATENATE("п.",IF('2'!Z33&gt;0,CONCATENATE('2'!A33,";"),""),IF('2'!Z34&gt;0,CONCATENATE('2'!A34,";"),""),IF('2'!Z35&gt;0,CONCATENATE('2'!A35,";"),""))</f>
        <v>п.4.3.;4.4.;4.5.;</v>
      </c>
    </row>
    <row r="15" spans="1:32" s="161" customFormat="1" ht="15" customHeight="1" outlineLevel="1" x14ac:dyDescent="0.2">
      <c r="A15" s="158"/>
      <c r="B15" s="159" t="s">
        <v>219</v>
      </c>
      <c r="C15" s="160"/>
      <c r="D15" s="160"/>
      <c r="E15" s="160"/>
      <c r="F15" s="160"/>
      <c r="G15" s="160">
        <f>H15</f>
        <v>13379.129314338121</v>
      </c>
      <c r="H15" s="160">
        <f t="shared" si="4"/>
        <v>13379.129314338121</v>
      </c>
      <c r="I15" s="160">
        <f>[1]Расш.стоимости!E262</f>
        <v>6909.9018894649798</v>
      </c>
      <c r="J15" s="160">
        <f>[1]Расш.стоимости!F262</f>
        <v>3843.7985337611181</v>
      </c>
      <c r="K15" s="160">
        <f>[1]Расш.стоимости!G262</f>
        <v>2625.428891112022</v>
      </c>
      <c r="L15" s="211"/>
    </row>
    <row r="16" spans="1:32" s="161" customFormat="1" ht="24" outlineLevel="1" x14ac:dyDescent="0.2">
      <c r="A16" s="158"/>
      <c r="B16" s="156" t="s">
        <v>220</v>
      </c>
      <c r="C16" s="162"/>
      <c r="D16" s="162"/>
      <c r="E16" s="162"/>
      <c r="F16" s="162"/>
      <c r="G16" s="162"/>
      <c r="H16" s="157">
        <f>SUM(I16:K16)</f>
        <v>0</v>
      </c>
      <c r="I16" s="162"/>
      <c r="J16" s="162"/>
      <c r="K16" s="162"/>
      <c r="L16" s="163"/>
    </row>
    <row r="17" spans="1:19" s="11" customFormat="1" ht="42" customHeight="1" x14ac:dyDescent="0.2">
      <c r="A17" s="155" t="s">
        <v>221</v>
      </c>
      <c r="B17" s="156" t="s">
        <v>222</v>
      </c>
      <c r="C17" s="157">
        <f>SUM(C18:C22)</f>
        <v>124851.87302522894</v>
      </c>
      <c r="D17" s="157">
        <f>SUM(D18:D22)</f>
        <v>190877.82227643751</v>
      </c>
      <c r="E17" s="157">
        <f t="shared" ref="E17:G17" si="5">SUM(E18:E22)</f>
        <v>86822.537000675307</v>
      </c>
      <c r="F17" s="157">
        <f t="shared" si="5"/>
        <v>82417.544683478249</v>
      </c>
      <c r="G17" s="157">
        <f t="shared" si="5"/>
        <v>32807.696944402829</v>
      </c>
      <c r="H17" s="157">
        <f>SUM(I17:K17)</f>
        <v>517777.47393022286</v>
      </c>
      <c r="I17" s="157">
        <f>SUM(I18:I22)</f>
        <v>213699.83323135809</v>
      </c>
      <c r="J17" s="157">
        <f t="shared" ref="J17:K17" si="6">SUM(J18:J22)</f>
        <v>271414.21846038738</v>
      </c>
      <c r="K17" s="157">
        <f t="shared" si="6"/>
        <v>32663.422238477389</v>
      </c>
      <c r="L17" s="164"/>
      <c r="S17" s="165"/>
    </row>
    <row r="18" spans="1:19" s="161" customFormat="1" ht="14.25" customHeight="1" outlineLevel="1" x14ac:dyDescent="0.2">
      <c r="A18" s="158"/>
      <c r="B18" s="159" t="s">
        <v>215</v>
      </c>
      <c r="C18" s="160">
        <f>H18</f>
        <v>124851.87302522894</v>
      </c>
      <c r="D18" s="160"/>
      <c r="E18" s="160"/>
      <c r="F18" s="160"/>
      <c r="G18" s="160"/>
      <c r="H18" s="160">
        <f t="shared" si="4"/>
        <v>124851.87302522894</v>
      </c>
      <c r="I18" s="160">
        <f>[1]Расш.стоимости!E264</f>
        <v>51736.586039601163</v>
      </c>
      <c r="J18" s="160">
        <f>[1]Расш.стоимости!F264</f>
        <v>73115.286985627783</v>
      </c>
      <c r="K18" s="160">
        <f>[1]Расш.стоимости!G264</f>
        <v>0</v>
      </c>
      <c r="L18" s="208" t="str">
        <f>CONCATENATE("п.",IF('2'!AA31&gt;0,CONCATENATE('2'!A31,";"),""),IF('2'!AA32&gt;0,CONCATENATE('2'!A32,";"),""),IF('2'!AA36&gt;0,CONCATENATE('2'!A36,";"),""))</f>
        <v>п.4.1.;</v>
      </c>
    </row>
    <row r="19" spans="1:19" s="161" customFormat="1" ht="14.25" customHeight="1" outlineLevel="1" x14ac:dyDescent="0.2">
      <c r="A19" s="158"/>
      <c r="B19" s="159" t="s">
        <v>216</v>
      </c>
      <c r="C19" s="160"/>
      <c r="D19" s="160">
        <f>H19</f>
        <v>190877.82227643751</v>
      </c>
      <c r="E19" s="160"/>
      <c r="F19" s="160"/>
      <c r="G19" s="160"/>
      <c r="H19" s="160">
        <f t="shared" si="4"/>
        <v>190877.82227643751</v>
      </c>
      <c r="I19" s="160">
        <f>[1]Расш.стоимости!E265</f>
        <v>78422.360989041787</v>
      </c>
      <c r="J19" s="160">
        <f>[1]Расш.стоимости!F265</f>
        <v>112455.46128739572</v>
      </c>
      <c r="K19" s="160">
        <f>[1]Расш.стоимости!G265</f>
        <v>0</v>
      </c>
      <c r="L19" s="209"/>
    </row>
    <row r="20" spans="1:19" s="161" customFormat="1" ht="14.25" customHeight="1" outlineLevel="1" x14ac:dyDescent="0.2">
      <c r="A20" s="158"/>
      <c r="B20" s="159" t="s">
        <v>217</v>
      </c>
      <c r="C20" s="160"/>
      <c r="D20" s="160"/>
      <c r="E20" s="160">
        <f>H20</f>
        <v>86822.537000675307</v>
      </c>
      <c r="F20" s="160"/>
      <c r="G20" s="160"/>
      <c r="H20" s="160">
        <f t="shared" si="4"/>
        <v>86822.537000675307</v>
      </c>
      <c r="I20" s="160">
        <f>[1]Расш.стоимости!E266</f>
        <v>36634.19601297687</v>
      </c>
      <c r="J20" s="160">
        <f>[1]Расш.стоимости!F266</f>
        <v>50188.34098769843</v>
      </c>
      <c r="K20" s="160">
        <f>[1]Расш.стоимости!G266</f>
        <v>0</v>
      </c>
      <c r="L20" s="210"/>
    </row>
    <row r="21" spans="1:19" s="161" customFormat="1" ht="14.25" customHeight="1" outlineLevel="1" x14ac:dyDescent="0.2">
      <c r="A21" s="158"/>
      <c r="B21" s="159" t="s">
        <v>218</v>
      </c>
      <c r="C21" s="160"/>
      <c r="D21" s="160"/>
      <c r="E21" s="160"/>
      <c r="F21" s="160">
        <f>H21</f>
        <v>82417.544683478249</v>
      </c>
      <c r="G21" s="160"/>
      <c r="H21" s="160">
        <f t="shared" si="4"/>
        <v>82417.544683478249</v>
      </c>
      <c r="I21" s="160">
        <f>[1]Расш.стоимости!E267</f>
        <v>31067.406926916174</v>
      </c>
      <c r="J21" s="160">
        <f>[1]Расш.стоимости!F267</f>
        <v>23934.388212014663</v>
      </c>
      <c r="K21" s="160">
        <f>[1]Расш.стоимости!G267</f>
        <v>27415.74954454742</v>
      </c>
      <c r="L21" s="208" t="str">
        <f>CONCATENATE("п.",IF('2'!AA33&gt;0,CONCATENATE('2'!A33,";"),""),IF('2'!AA34&gt;0,CONCATENATE('2'!A34,";"),""),IF('2'!AA35&gt;0,CONCATENATE('2'!A35,";"),""))</f>
        <v>п.4.3.;4.4.;4.5.;</v>
      </c>
    </row>
    <row r="22" spans="1:19" s="161" customFormat="1" ht="14.25" customHeight="1" outlineLevel="1" x14ac:dyDescent="0.2">
      <c r="A22" s="158"/>
      <c r="B22" s="159" t="s">
        <v>219</v>
      </c>
      <c r="C22" s="160"/>
      <c r="D22" s="160"/>
      <c r="E22" s="160"/>
      <c r="F22" s="160"/>
      <c r="G22" s="160">
        <f>H22</f>
        <v>32807.696944402829</v>
      </c>
      <c r="H22" s="160">
        <f t="shared" si="4"/>
        <v>32807.696944402829</v>
      </c>
      <c r="I22" s="160">
        <f>[1]Расш.стоимости!E268</f>
        <v>15839.283262822084</v>
      </c>
      <c r="J22" s="160">
        <f>[1]Расш.стоимости!F268</f>
        <v>11720.740987650774</v>
      </c>
      <c r="K22" s="160">
        <f>[1]Расш.стоимости!G268</f>
        <v>5247.6726939299679</v>
      </c>
      <c r="L22" s="211"/>
    </row>
    <row r="23" spans="1:19" s="11" customFormat="1" ht="12" x14ac:dyDescent="0.2">
      <c r="A23" s="155" t="s">
        <v>223</v>
      </c>
      <c r="B23" s="156" t="s">
        <v>224</v>
      </c>
      <c r="C23" s="157">
        <f>SUM(C24:C25)</f>
        <v>0</v>
      </c>
      <c r="D23" s="157">
        <f t="shared" ref="D23:G23" si="7">SUM(D24:D25)</f>
        <v>0</v>
      </c>
      <c r="E23" s="157">
        <f t="shared" si="7"/>
        <v>0</v>
      </c>
      <c r="F23" s="157">
        <f t="shared" si="7"/>
        <v>0</v>
      </c>
      <c r="G23" s="157">
        <f t="shared" si="7"/>
        <v>0</v>
      </c>
      <c r="H23" s="157">
        <f>SUM(I23:K23)</f>
        <v>0</v>
      </c>
      <c r="I23" s="157">
        <f>SUM(I24:I25)</f>
        <v>0</v>
      </c>
      <c r="J23" s="157">
        <f t="shared" ref="J23:K23" si="8">SUM(J24:J25)</f>
        <v>0</v>
      </c>
      <c r="K23" s="157">
        <f t="shared" si="8"/>
        <v>0</v>
      </c>
      <c r="L23" s="164"/>
    </row>
    <row r="24" spans="1:19" s="11" customFormat="1" ht="27" customHeight="1" x14ac:dyDescent="0.2">
      <c r="A24" s="155" t="s">
        <v>225</v>
      </c>
      <c r="B24" s="156" t="s">
        <v>226</v>
      </c>
      <c r="C24" s="162"/>
      <c r="D24" s="162"/>
      <c r="E24" s="162"/>
      <c r="F24" s="162"/>
      <c r="G24" s="162"/>
      <c r="H24" s="157">
        <f t="shared" si="4"/>
        <v>0</v>
      </c>
      <c r="I24" s="157">
        <f>[1]Расш.стоимости!E276</f>
        <v>0</v>
      </c>
      <c r="J24" s="157">
        <f>[1]Расш.стоимости!F276</f>
        <v>0</v>
      </c>
      <c r="K24" s="157">
        <f>[1]Расш.стоимости!G276</f>
        <v>0</v>
      </c>
      <c r="L24" s="163"/>
    </row>
    <row r="25" spans="1:19" s="11" customFormat="1" ht="76.5" customHeight="1" x14ac:dyDescent="0.2">
      <c r="A25" s="155" t="s">
        <v>227</v>
      </c>
      <c r="B25" s="156" t="s">
        <v>71</v>
      </c>
      <c r="C25" s="162"/>
      <c r="D25" s="162"/>
      <c r="E25" s="162"/>
      <c r="F25" s="162"/>
      <c r="G25" s="162"/>
      <c r="H25" s="157">
        <f t="shared" si="4"/>
        <v>0</v>
      </c>
      <c r="I25" s="157">
        <f>[1]Расш.стоимости!E277</f>
        <v>0</v>
      </c>
      <c r="J25" s="157">
        <f>[1]Расш.стоимости!F277</f>
        <v>0</v>
      </c>
      <c r="K25" s="157">
        <f>[1]Расш.стоимости!G277</f>
        <v>0</v>
      </c>
      <c r="L25" s="163"/>
    </row>
    <row r="26" spans="1:19" s="11" customFormat="1" ht="70.5" customHeight="1" x14ac:dyDescent="0.2">
      <c r="A26" s="155" t="s">
        <v>228</v>
      </c>
      <c r="B26" s="156" t="s">
        <v>229</v>
      </c>
      <c r="C26" s="162"/>
      <c r="D26" s="162"/>
      <c r="E26" s="162"/>
      <c r="F26" s="162"/>
      <c r="G26" s="162"/>
      <c r="H26" s="157">
        <f t="shared" si="4"/>
        <v>0</v>
      </c>
      <c r="I26" s="157">
        <f>[1]Расш.стоимости!E274</f>
        <v>0</v>
      </c>
      <c r="J26" s="157">
        <f>[1]Расш.стоимости!F274</f>
        <v>0</v>
      </c>
      <c r="K26" s="157">
        <f>[1]Расш.стоимости!G274</f>
        <v>0</v>
      </c>
      <c r="L26" s="163"/>
    </row>
    <row r="27" spans="1:19" s="11" customFormat="1" ht="28.5" customHeight="1" x14ac:dyDescent="0.2">
      <c r="A27" s="155" t="s">
        <v>230</v>
      </c>
      <c r="B27" s="156" t="s">
        <v>231</v>
      </c>
      <c r="C27" s="162"/>
      <c r="D27" s="162"/>
      <c r="E27" s="162"/>
      <c r="F27" s="162"/>
      <c r="G27" s="162"/>
      <c r="H27" s="157">
        <f t="shared" si="4"/>
        <v>0</v>
      </c>
      <c r="I27" s="157">
        <f>[1]Расш.стоимости!E278</f>
        <v>0</v>
      </c>
      <c r="J27" s="157">
        <f>[1]Расш.стоимости!F278</f>
        <v>0</v>
      </c>
      <c r="K27" s="157">
        <f>[1]Расш.стоимости!G278</f>
        <v>0</v>
      </c>
      <c r="L27" s="163"/>
    </row>
    <row r="28" spans="1:19" s="4" customFormat="1" ht="28.5" customHeight="1" x14ac:dyDescent="0.2">
      <c r="A28" s="152" t="s">
        <v>232</v>
      </c>
      <c r="B28" s="153" t="s">
        <v>233</v>
      </c>
      <c r="C28" s="162"/>
      <c r="D28" s="162"/>
      <c r="E28" s="162"/>
      <c r="F28" s="162"/>
      <c r="G28" s="162"/>
      <c r="H28" s="157">
        <f t="shared" si="4"/>
        <v>0</v>
      </c>
      <c r="I28" s="157">
        <f>[1]Расш.стоимости!E275+[1]Расш.стоимости!E279</f>
        <v>0</v>
      </c>
      <c r="J28" s="157">
        <f>[1]Расш.стоимости!F275+[1]Расш.стоимости!F279</f>
        <v>0</v>
      </c>
      <c r="K28" s="157">
        <f>[1]Расш.стоимости!G275+[1]Расш.стоимости!G279</f>
        <v>0</v>
      </c>
      <c r="L28" s="163"/>
    </row>
    <row r="29" spans="1:19" s="4" customFormat="1" ht="14.25" customHeight="1" x14ac:dyDescent="0.2">
      <c r="A29" s="152" t="s">
        <v>234</v>
      </c>
      <c r="B29" s="153" t="s">
        <v>235</v>
      </c>
      <c r="C29" s="154">
        <f t="shared" ref="C29:G29" si="9">SUM(C30:C40)</f>
        <v>0</v>
      </c>
      <c r="D29" s="154">
        <f t="shared" si="9"/>
        <v>0</v>
      </c>
      <c r="E29" s="154">
        <f t="shared" si="9"/>
        <v>0</v>
      </c>
      <c r="F29" s="154">
        <f t="shared" si="9"/>
        <v>0</v>
      </c>
      <c r="G29" s="154">
        <f t="shared" si="9"/>
        <v>0</v>
      </c>
      <c r="H29" s="154">
        <f>H30+H39+H40</f>
        <v>125177.92533027622</v>
      </c>
      <c r="I29" s="154">
        <f>I30+I39+I40</f>
        <v>54279.584871243154</v>
      </c>
      <c r="J29" s="154">
        <f>J30+J39+J40</f>
        <v>23352.078341302768</v>
      </c>
      <c r="K29" s="154">
        <f>K30+K39+K40</f>
        <v>47546.262117730315</v>
      </c>
      <c r="L29" s="166"/>
    </row>
    <row r="30" spans="1:19" s="11" customFormat="1" ht="12" x14ac:dyDescent="0.2">
      <c r="A30" s="155" t="s">
        <v>207</v>
      </c>
      <c r="B30" s="156" t="s">
        <v>236</v>
      </c>
      <c r="C30" s="162"/>
      <c r="D30" s="162"/>
      <c r="E30" s="162"/>
      <c r="F30" s="162"/>
      <c r="G30" s="162"/>
      <c r="H30" s="157">
        <f>SUM(I30:K30)</f>
        <v>125177.92533027622</v>
      </c>
      <c r="I30" s="157">
        <f>SUM(I32:I38)</f>
        <v>54279.584871243154</v>
      </c>
      <c r="J30" s="157">
        <f t="shared" ref="J30:K30" si="10">SUM(J32:J38)</f>
        <v>23352.078341302768</v>
      </c>
      <c r="K30" s="157">
        <f t="shared" si="10"/>
        <v>47546.262117730315</v>
      </c>
      <c r="L30" s="163"/>
    </row>
    <row r="31" spans="1:19" s="11" customFormat="1" ht="12" outlineLevel="1" x14ac:dyDescent="0.2">
      <c r="A31" s="155"/>
      <c r="B31" s="156" t="s">
        <v>237</v>
      </c>
      <c r="C31" s="157"/>
      <c r="D31" s="157"/>
      <c r="E31" s="157"/>
      <c r="F31" s="157"/>
      <c r="G31" s="157"/>
      <c r="H31" s="157"/>
      <c r="I31" s="157"/>
      <c r="J31" s="157"/>
      <c r="K31" s="157"/>
      <c r="L31" s="164"/>
    </row>
    <row r="32" spans="1:19" s="11" customFormat="1" ht="36" outlineLevel="1" x14ac:dyDescent="0.2">
      <c r="A32" s="155"/>
      <c r="B32" s="156" t="s">
        <v>238</v>
      </c>
      <c r="C32" s="162"/>
      <c r="D32" s="162"/>
      <c r="E32" s="162"/>
      <c r="F32" s="162"/>
      <c r="G32" s="162"/>
      <c r="H32" s="157">
        <f t="shared" ref="H32:H42" si="11">SUM(I32:K32)</f>
        <v>0</v>
      </c>
      <c r="I32" s="157">
        <f>[1]Расш.стоимости!E33</f>
        <v>7446.8693414298177</v>
      </c>
      <c r="J32" s="157">
        <f>[1]Расш.стоимости!F33</f>
        <v>-7446.8693414298177</v>
      </c>
      <c r="K32" s="157">
        <f>[1]Расш.стоимости!G33</f>
        <v>0</v>
      </c>
      <c r="L32" s="212" t="s">
        <v>239</v>
      </c>
    </row>
    <row r="33" spans="1:12" s="11" customFormat="1" ht="36" outlineLevel="1" x14ac:dyDescent="0.2">
      <c r="A33" s="155"/>
      <c r="B33" s="156" t="s">
        <v>240</v>
      </c>
      <c r="C33" s="162"/>
      <c r="D33" s="162"/>
      <c r="E33" s="162"/>
      <c r="F33" s="162"/>
      <c r="G33" s="162"/>
      <c r="H33" s="157">
        <f t="shared" si="11"/>
        <v>0</v>
      </c>
      <c r="I33" s="157">
        <f>[1]Расш.стоимости!E34</f>
        <v>0</v>
      </c>
      <c r="J33" s="157">
        <f>[1]Расш.стоимости!F34</f>
        <v>0</v>
      </c>
      <c r="K33" s="157">
        <f>[1]Расш.стоимости!G34</f>
        <v>0</v>
      </c>
      <c r="L33" s="212" t="s">
        <v>239</v>
      </c>
    </row>
    <row r="34" spans="1:12" s="11" customFormat="1" ht="14.25" customHeight="1" outlineLevel="1" x14ac:dyDescent="0.2">
      <c r="A34" s="155"/>
      <c r="B34" s="156" t="str">
        <f>[1]Расш.стоимости!B49</f>
        <v xml:space="preserve">Реконструкция турбины ст.№5 с генератором </v>
      </c>
      <c r="C34" s="162"/>
      <c r="D34" s="162"/>
      <c r="E34" s="162"/>
      <c r="F34" s="162"/>
      <c r="G34" s="162"/>
      <c r="H34" s="157">
        <f t="shared" si="11"/>
        <v>0</v>
      </c>
      <c r="I34" s="213">
        <f>[1]Расш.стоимости!E80</f>
        <v>0</v>
      </c>
      <c r="J34" s="213">
        <f>[1]Расш.стоимости!F80</f>
        <v>0</v>
      </c>
      <c r="K34" s="213">
        <f>[1]Расш.стоимости!G80</f>
        <v>0</v>
      </c>
      <c r="L34" s="212" t="s">
        <v>241</v>
      </c>
    </row>
    <row r="35" spans="1:12" s="11" customFormat="1" ht="14.25" customHeight="1" outlineLevel="1" x14ac:dyDescent="0.2">
      <c r="A35" s="155"/>
      <c r="B35" s="156" t="str">
        <f>[1]Расш.стоимости!B135</f>
        <v>Реагентное хозяйство</v>
      </c>
      <c r="C35" s="162"/>
      <c r="D35" s="162"/>
      <c r="E35" s="162"/>
      <c r="F35" s="162"/>
      <c r="G35" s="162"/>
      <c r="H35" s="157">
        <f t="shared" si="11"/>
        <v>0</v>
      </c>
      <c r="I35" s="157">
        <f>[1]Расш.стоимости!E158</f>
        <v>0</v>
      </c>
      <c r="J35" s="157">
        <f>[1]Расш.стоимости!F158</f>
        <v>0</v>
      </c>
      <c r="K35" s="157">
        <f>[1]Расш.стоимости!G158</f>
        <v>0</v>
      </c>
      <c r="L35" s="212" t="s">
        <v>242</v>
      </c>
    </row>
    <row r="36" spans="1:12" s="11" customFormat="1" ht="14.25" customHeight="1" outlineLevel="1" x14ac:dyDescent="0.2">
      <c r="A36" s="155"/>
      <c r="B36" s="156" t="str">
        <f>[1]Расш.стоимости!B212</f>
        <v>Установка вакуумной деаэрации ХОВ</v>
      </c>
      <c r="C36" s="162"/>
      <c r="D36" s="162"/>
      <c r="E36" s="162"/>
      <c r="F36" s="162"/>
      <c r="G36" s="162"/>
      <c r="H36" s="157">
        <f t="shared" si="11"/>
        <v>125177.92533027624</v>
      </c>
      <c r="I36" s="157">
        <f>[1]Расш.стоимости!E237</f>
        <v>0</v>
      </c>
      <c r="J36" s="157">
        <f>[1]Расш.стоимости!F237</f>
        <v>56353.010280000002</v>
      </c>
      <c r="K36" s="157">
        <f>[1]Расш.стоимости!G237</f>
        <v>68824.915050276235</v>
      </c>
      <c r="L36" s="212" t="s">
        <v>243</v>
      </c>
    </row>
    <row r="37" spans="1:12" s="11" customFormat="1" ht="14.25" customHeight="1" outlineLevel="1" x14ac:dyDescent="0.2">
      <c r="A37" s="155"/>
      <c r="B37" s="156" t="str">
        <f>[1]Расш.стоимости!B173</f>
        <v>Дооборудование АСУ ТП химического цеха</v>
      </c>
      <c r="C37" s="162"/>
      <c r="D37" s="162"/>
      <c r="E37" s="162"/>
      <c r="F37" s="162"/>
      <c r="G37" s="162"/>
      <c r="H37" s="157">
        <f t="shared" si="11"/>
        <v>0</v>
      </c>
      <c r="I37" s="157">
        <f>[1]Расш.стоимости!E197</f>
        <v>46832.715529813337</v>
      </c>
      <c r="J37" s="157">
        <f>[1]Расш.стоимости!F197</f>
        <v>-25554.062597267417</v>
      </c>
      <c r="K37" s="157">
        <f>[1]Расш.стоимости!G197</f>
        <v>-21278.65293254592</v>
      </c>
      <c r="L37" s="212" t="s">
        <v>244</v>
      </c>
    </row>
    <row r="38" spans="1:12" s="11" customFormat="1" ht="36" outlineLevel="1" x14ac:dyDescent="0.2">
      <c r="A38" s="155"/>
      <c r="B38" s="156" t="str">
        <f>[1]Расш.стоимости!B95</f>
        <v>Реконструкция котлоагрегата ТГМ-84А ст.№8 в рамках технического перевооружения ОПО "Площадка главного корпуса"</v>
      </c>
      <c r="C38" s="162"/>
      <c r="D38" s="162"/>
      <c r="E38" s="162"/>
      <c r="F38" s="162"/>
      <c r="G38" s="162"/>
      <c r="H38" s="157">
        <f>SUM(I38:K38)</f>
        <v>0</v>
      </c>
      <c r="I38" s="157">
        <f>[1]Расш.стоимости!E120</f>
        <v>0</v>
      </c>
      <c r="J38" s="157">
        <f>[1]Расш.стоимости!F120</f>
        <v>0</v>
      </c>
      <c r="K38" s="157">
        <f>[1]Расш.стоимости!G120</f>
        <v>0</v>
      </c>
      <c r="L38" s="212" t="s">
        <v>245</v>
      </c>
    </row>
    <row r="39" spans="1:12" s="11" customFormat="1" ht="14.25" customHeight="1" x14ac:dyDescent="0.2">
      <c r="A39" s="155" t="s">
        <v>208</v>
      </c>
      <c r="B39" s="156" t="s">
        <v>246</v>
      </c>
      <c r="C39" s="157"/>
      <c r="D39" s="157"/>
      <c r="E39" s="157"/>
      <c r="F39" s="157"/>
      <c r="G39" s="157"/>
      <c r="H39" s="157">
        <f t="shared" si="11"/>
        <v>0</v>
      </c>
      <c r="I39" s="213">
        <f>[1]Расш.стоимости!E271</f>
        <v>0</v>
      </c>
      <c r="J39" s="213">
        <f>[1]Расш.стоимости!F271</f>
        <v>0</v>
      </c>
      <c r="K39" s="213">
        <f>[1]Расш.стоимости!G271</f>
        <v>0</v>
      </c>
      <c r="L39" s="163"/>
    </row>
    <row r="40" spans="1:12" s="11" customFormat="1" ht="14.25" customHeight="1" x14ac:dyDescent="0.2">
      <c r="A40" s="155" t="s">
        <v>209</v>
      </c>
      <c r="B40" s="156" t="s">
        <v>247</v>
      </c>
      <c r="C40" s="157"/>
      <c r="D40" s="157"/>
      <c r="E40" s="157"/>
      <c r="F40" s="157"/>
      <c r="G40" s="157"/>
      <c r="H40" s="157">
        <f t="shared" si="11"/>
        <v>0</v>
      </c>
      <c r="I40" s="213">
        <f>[1]Расш.стоимости!E272</f>
        <v>0</v>
      </c>
      <c r="J40" s="213">
        <f>[1]Расш.стоимости!F272</f>
        <v>0</v>
      </c>
      <c r="K40" s="213">
        <f>[1]Расш.стоимости!G272</f>
        <v>0</v>
      </c>
      <c r="L40" s="163"/>
    </row>
    <row r="41" spans="1:12" s="4" customFormat="1" ht="96" customHeight="1" x14ac:dyDescent="0.2">
      <c r="A41" s="152" t="s">
        <v>248</v>
      </c>
      <c r="B41" s="153" t="s">
        <v>249</v>
      </c>
      <c r="C41" s="157"/>
      <c r="D41" s="157"/>
      <c r="E41" s="157"/>
      <c r="F41" s="157"/>
      <c r="G41" s="157"/>
      <c r="H41" s="154">
        <f t="shared" si="11"/>
        <v>0</v>
      </c>
      <c r="I41" s="154">
        <f>[1]Расш.стоимости!E280</f>
        <v>0</v>
      </c>
      <c r="J41" s="154">
        <f>[1]Расш.стоимости!F280</f>
        <v>0</v>
      </c>
      <c r="K41" s="154">
        <f>[1]Расш.стоимости!G280</f>
        <v>0</v>
      </c>
      <c r="L41" s="163"/>
    </row>
    <row r="42" spans="1:12" s="4" customFormat="1" ht="26.25" customHeight="1" collapsed="1" x14ac:dyDescent="0.2">
      <c r="A42" s="152" t="s">
        <v>172</v>
      </c>
      <c r="B42" s="153" t="s">
        <v>250</v>
      </c>
      <c r="C42" s="157"/>
      <c r="D42" s="157"/>
      <c r="E42" s="157"/>
      <c r="F42" s="157"/>
      <c r="G42" s="157"/>
      <c r="H42" s="154">
        <f t="shared" si="11"/>
        <v>0</v>
      </c>
      <c r="I42" s="154">
        <f>[1]Расш.стоимости!E281</f>
        <v>0</v>
      </c>
      <c r="J42" s="154">
        <f>[1]Расш.стоимости!F281</f>
        <v>0</v>
      </c>
      <c r="K42" s="154">
        <f>[1]Расш.стоимости!G281</f>
        <v>0</v>
      </c>
      <c r="L42" s="163"/>
    </row>
    <row r="43" spans="1:12" s="4" customFormat="1" ht="14.25" hidden="1" customHeight="1" outlineLevel="1" x14ac:dyDescent="0.2">
      <c r="A43" s="152"/>
      <c r="B43" s="153" t="s">
        <v>151</v>
      </c>
      <c r="C43" s="154">
        <f t="shared" ref="C43:H43" si="12">C9+C29+C41+C42+C28</f>
        <v>230953.73451210631</v>
      </c>
      <c r="D43" s="154">
        <f t="shared" si="12"/>
        <v>353079.97652492841</v>
      </c>
      <c r="E43" s="154">
        <f t="shared" si="12"/>
        <v>160615.97551038943</v>
      </c>
      <c r="F43" s="154">
        <f t="shared" si="12"/>
        <v>94347.034264855814</v>
      </c>
      <c r="G43" s="154">
        <f t="shared" si="12"/>
        <v>46186.826258740948</v>
      </c>
      <c r="H43" s="154">
        <f t="shared" si="12"/>
        <v>1010361.4724012971</v>
      </c>
      <c r="I43" s="154">
        <f>[1]Расш.стоимости!E16+[1]Расш.стоимости!E64+[1]Расш.стоимости!E104+[1]Расш.стоимости!E142+[1]Расш.стоимости!E221+[1]Расш.стоимости!E181</f>
        <v>439672.22815457656</v>
      </c>
      <c r="J43" s="154">
        <f>[1]Расш.стоимости!F16+[1]Расш.стоимости!F64+[1]Расш.стоимости!F104+[1]Расш.стоимости!F142+[1]Расш.стоимости!F221+[1]Расш.стоимости!F181</f>
        <v>449971.04932218289</v>
      </c>
      <c r="K43" s="154">
        <f>[1]Расш.стоимости!G16+[1]Расш.стоимости!G64+[1]Расш.стоимости!G104+[1]Расш.стоимости!G142+[1]Расш.стоимости!G221+[1]Расш.стоимости!G181</f>
        <v>120718.1949245377</v>
      </c>
      <c r="L43" s="154"/>
    </row>
    <row r="44" spans="1:12" ht="12.75" customHeight="1" x14ac:dyDescent="0.2">
      <c r="I44" s="167"/>
      <c r="J44" s="167"/>
      <c r="K44" s="167"/>
      <c r="L44" s="167"/>
    </row>
    <row r="45" spans="1:12" ht="12.75" customHeight="1" x14ac:dyDescent="0.2">
      <c r="B45" s="86" t="s">
        <v>251</v>
      </c>
      <c r="I45" s="167"/>
      <c r="J45" s="167"/>
      <c r="K45" s="167"/>
      <c r="L45" s="167"/>
    </row>
    <row r="46" spans="1:12" ht="12.75" customHeight="1" x14ac:dyDescent="0.2">
      <c r="I46" s="167"/>
      <c r="J46" s="167"/>
      <c r="K46" s="167"/>
      <c r="L46" s="167"/>
    </row>
    <row r="47" spans="1:12" s="8" customFormat="1" ht="18" hidden="1" customHeight="1" x14ac:dyDescent="0.2">
      <c r="B47" s="8" t="str">
        <f>'1'!B22</f>
        <v>Директор Рязанского филиала ООО "Ново-Рязанская ТЭЦ"                                                         М.Е. Иванчиков</v>
      </c>
      <c r="H47" s="86"/>
    </row>
    <row r="48" spans="1:12" ht="19.5" hidden="1" customHeight="1" x14ac:dyDescent="0.2">
      <c r="B48" s="86" t="s">
        <v>34</v>
      </c>
      <c r="H48" s="168"/>
      <c r="I48" s="169"/>
      <c r="J48" s="169"/>
      <c r="K48" s="169"/>
    </row>
    <row r="50" spans="2:11" ht="67.5" hidden="1" customHeight="1" x14ac:dyDescent="0.2">
      <c r="B50" s="198" t="s">
        <v>252</v>
      </c>
      <c r="C50" s="198"/>
      <c r="D50" s="198"/>
      <c r="E50" s="198"/>
      <c r="F50" s="198"/>
      <c r="G50" s="198"/>
      <c r="H50" s="198"/>
      <c r="I50" s="198"/>
      <c r="J50" s="198"/>
      <c r="K50" s="198"/>
    </row>
    <row r="52" spans="2:11" ht="12.75" customHeight="1" x14ac:dyDescent="0.2">
      <c r="I52" s="170"/>
      <c r="J52" s="170"/>
      <c r="K52" s="170"/>
    </row>
    <row r="53" spans="2:11" ht="12.75" customHeight="1" x14ac:dyDescent="0.2">
      <c r="H53" s="170"/>
      <c r="I53" s="170"/>
      <c r="J53" s="170"/>
      <c r="K53" s="170"/>
    </row>
  </sheetData>
  <mergeCells count="14">
    <mergeCell ref="L11:L13"/>
    <mergeCell ref="L14:L15"/>
    <mergeCell ref="L18:L20"/>
    <mergeCell ref="L21:L22"/>
    <mergeCell ref="B50:K50"/>
    <mergeCell ref="A2:H2"/>
    <mergeCell ref="A3:H3"/>
    <mergeCell ref="A5:A7"/>
    <mergeCell ref="B5:B7"/>
    <mergeCell ref="C5:K5"/>
    <mergeCell ref="L5:L7"/>
    <mergeCell ref="C6:G6"/>
    <mergeCell ref="H6:H7"/>
    <mergeCell ref="I6:K6"/>
  </mergeCells>
  <printOptions horizontalCentered="1"/>
  <pageMargins left="0.31496062992125984" right="0.27559055118110237" top="0.6692913385826772" bottom="0.39370078740157483" header="0.19685039370078741" footer="0.19685039370078741"/>
  <pageSetup paperSize="9" scale="81" fitToHeight="2" orientation="landscape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'5'!Заголовки_для_печати</vt:lpstr>
      <vt:lpstr>'2'!ндс</vt:lpstr>
      <vt:lpstr>'2'!Область_печати</vt:lpstr>
      <vt:lpstr>'3'!Область_печати</vt:lpstr>
      <vt:lpstr>'4'!Область_печати</vt:lpstr>
      <vt:lpstr>'5'!Область_печати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Петрович Кравцов</dc:creator>
  <cp:lastModifiedBy>Сергей Петрович Кравцов</cp:lastModifiedBy>
  <cp:lastPrinted>2023-12-14T09:18:57Z</cp:lastPrinted>
  <dcterms:created xsi:type="dcterms:W3CDTF">2023-12-14T08:32:25Z</dcterms:created>
  <dcterms:modified xsi:type="dcterms:W3CDTF">2023-12-14T09:19:26Z</dcterms:modified>
</cp:coreProperties>
</file>