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62.0.15\Biblioteka\Документы РЭК\Постановления_РЭК\2025\"/>
    </mc:Choice>
  </mc:AlternateContent>
  <xr:revisionPtr revIDLastSave="0" documentId="13_ncr:1_{4FF9FBDA-14B2-4705-80B1-5AB06100F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Лист1!$A$4:$H$37</definedName>
    <definedName name="_xlnm.Print_Area" localSheetId="0">Лист1!$A$1:$M$41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2" l="1"/>
  <c r="H17" i="2"/>
  <c r="H16" i="2"/>
  <c r="H15" i="2"/>
  <c r="H14" i="2"/>
  <c r="H13" i="2"/>
  <c r="H12" i="2"/>
  <c r="H11" i="2"/>
  <c r="H10" i="2"/>
  <c r="H9" i="2"/>
  <c r="H8" i="2"/>
  <c r="H7" i="2"/>
  <c r="H6" i="2"/>
  <c r="M37" i="2"/>
  <c r="L37" i="2"/>
  <c r="K37" i="2"/>
  <c r="J37" i="2"/>
  <c r="H37" i="2" l="1"/>
  <c r="I37" i="2"/>
</calcChain>
</file>

<file path=xl/sharedStrings.xml><?xml version="1.0" encoding="utf-8"?>
<sst xmlns="http://schemas.openxmlformats.org/spreadsheetml/2006/main" count="173" uniqueCount="79">
  <si>
    <t>Населенный пункт</t>
  </si>
  <si>
    <t>Муниципальное образование</t>
  </si>
  <si>
    <t>Код объекта строительства</t>
  </si>
  <si>
    <t>Экономически обоснованные расходы на выполнение мероприятий по технологическому присоединению в рамках догазификации, руб. без НДС</t>
  </si>
  <si>
    <t xml:space="preserve">Всего, в том числе
</t>
  </si>
  <si>
    <t xml:space="preserve">Средства от применения тарифов на услуги по транспортировке газа по газораспределительным сетям
</t>
  </si>
  <si>
    <t xml:space="preserve">Средства от применения специальных надбавок к тарифам на транспортировку газа газораспределительной организацией
</t>
  </si>
  <si>
    <t xml:space="preserve">Средства, полученные от единого оператора газификации или регионального оператора газификации для покрытия расходов на реализацию мероприятий по технологическому присоединению в рамках догазификации
</t>
  </si>
  <si>
    <t xml:space="preserve">Средства, полученные от иных источников финансирования мероприятий по технологическому присоединению в рамках догазификации
</t>
  </si>
  <si>
    <t>062-24-840-000240</t>
  </si>
  <si>
    <t>062-24-840-000227</t>
  </si>
  <si>
    <t>062-23-840-000168</t>
  </si>
  <si>
    <t>062-24-840-000226</t>
  </si>
  <si>
    <t>062-24-840-000231</t>
  </si>
  <si>
    <t>062-24-840-00068</t>
  </si>
  <si>
    <t>062-24-840-000251</t>
  </si>
  <si>
    <t>062-24-840-000252</t>
  </si>
  <si>
    <t>062-24-840-000225</t>
  </si>
  <si>
    <t>062-24-840-000243</t>
  </si>
  <si>
    <t>062-24-840-000229</t>
  </si>
  <si>
    <t>062-24-840-000220</t>
  </si>
  <si>
    <t>062-24-840-000190</t>
  </si>
  <si>
    <t>062-24-840-000219</t>
  </si>
  <si>
    <t>062-24-840-000221</t>
  </si>
  <si>
    <t>062-24-840-000245</t>
  </si>
  <si>
    <t>062-24-840-0000068</t>
  </si>
  <si>
    <t>062-24-840-000254</t>
  </si>
  <si>
    <t>062-24-840-000003</t>
  </si>
  <si>
    <t>062-24-840-000247</t>
  </si>
  <si>
    <t>062-24-840-000239</t>
  </si>
  <si>
    <t>062-24-840-000209</t>
  </si>
  <si>
    <t>062-24-840-000238</t>
  </si>
  <si>
    <t>062-24-840-000235</t>
  </si>
  <si>
    <t>062-24-840-000250</t>
  </si>
  <si>
    <t>062-24-840-000002</t>
  </si>
  <si>
    <t xml:space="preserve">00000
</t>
  </si>
  <si>
    <t>СНТ</t>
  </si>
  <si>
    <t>строительство газопровода-ввода по адресу: г. Рязань, ул.Элеваторная, 12В (ул.Коняева )</t>
  </si>
  <si>
    <t>строительство газопровода-ввода по адресу: г. Рязань, ул. Призаводская, д. 38А,           кад номер 62:29:0020042:331</t>
  </si>
  <si>
    <t>строительство газопровода-ввода по адресу: г. Рязань,5-й Озерный пер., д.36</t>
  </si>
  <si>
    <t>строительство газораспределительной сети по адресу: г. Рязань, 4-й Район, д.2Г 62:29:0040001:1827</t>
  </si>
  <si>
    <t>подключение домовладения по адресу: г.Рязань, 12-й Район, д.34 (д.33А), кад номер 62:29:0040010:284</t>
  </si>
  <si>
    <t>подключение домовладения по адресу: г.Рязань, п/р район Голенчино, 13, с/т "Изумруд", д..11,  кад номер 62:29:0090052:505</t>
  </si>
  <si>
    <t>подключение домовладения по адресу: г.Рязань, п/р район Голенчино, 13, с/т "Изумруд",уч.22,  кад номер 62:29:0090052:176</t>
  </si>
  <si>
    <t>строительство газопровода-ввода по адресу: г. Рязань,  ул.Земляничная, уч.338</t>
  </si>
  <si>
    <t>строительство газопровода-ввода по адресу: г. Рязань,  ул.Земляничная, д.45</t>
  </si>
  <si>
    <t>строительство газораспределительной сети по адресу: г. Рязань, р-н Песочня (62:29:0110007:2331)</t>
  </si>
  <si>
    <t>строительство газопровода-ввода по адресу: г. Рязань, пр-д 3-й Песоченский, зу 5А</t>
  </si>
  <si>
    <t>строительство газораспределительной сети по адресу: г. Рязань, ул. Интернатская, д.21</t>
  </si>
  <si>
    <t>Московское шоссе, д.111</t>
  </si>
  <si>
    <t>Рязанская обл., г.о. г. Рязань, г. Рязань, р-н 12-й</t>
  </si>
  <si>
    <t>РФ, Рязанская обл., г. Рязань, ул. Советская</t>
  </si>
  <si>
    <t>РФ, Рязанская обл., г. о. г. Рязань, г. Рязань, ул. Кудрявцева, д. 31а</t>
  </si>
  <si>
    <t xml:space="preserve">подключение домовладения  по адресу: г. Рязань, Песоченский переулок, дом 23  </t>
  </si>
  <si>
    <t>РФ, Рязанская обл., г. о. г. Рязань, г. Рязань, тер. снт с. т. "Изумруд", стр. 61</t>
  </si>
  <si>
    <t xml:space="preserve">строительство газопровода-ввода по адресу: г. Рязань, ул. Сиреневая (62:29:0050003:118)   </t>
  </si>
  <si>
    <t>Рязанская обл., г.Рязань, р-н Никуличи, с/т "Опыт", д.38</t>
  </si>
  <si>
    <t>РФ, Рязанская обл., г. о. г. Рязань, г. Рязань, ул. Земляничная, уч.11А</t>
  </si>
  <si>
    <t>РФ, Рязанская обл., г. о. г. Рязань, г. Рязань, переулок Шоссейный, д. 14А</t>
  </si>
  <si>
    <t>Рязанская обл., г. Рязань, р-он Голенчино, 13, с/т "Изумруд", уч. 64</t>
  </si>
  <si>
    <t>РФ, Рязанская обл., г. о. г. Рязань, г. Рязань, ул. Голенчинская, д. 1б</t>
  </si>
  <si>
    <t>Рязанская обл., г. Рязань, ул. Мушковатовская</t>
  </si>
  <si>
    <t>Рязанская обл., с.Дядьково, ул.Грачи, д.117</t>
  </si>
  <si>
    <t xml:space="preserve"> ул.Школьная (пос.Семчино), д.2 </t>
  </si>
  <si>
    <t xml:space="preserve">строительство газораспределительной сети по адресу: г. Рязань, р-н Сысоево, садоводческое товарищество "Нефтяник", д 408   </t>
  </si>
  <si>
    <t>Рязанская обл., г. Рязань, р-н Сысоево,7, СНТ "Нефтяник", уч. 414 (Железнодорожный р-он)</t>
  </si>
  <si>
    <t>РФ, Рязанская обл., г. о. г. Рязань, г. Рязань, тер. снт, с/т "Нефтяник", д. 154</t>
  </si>
  <si>
    <t>РФ, Рязанская обл., г. Рязань, р-н Сысоево, 7, с/т "Нефтяник", уч. 588</t>
  </si>
  <si>
    <t>г.Рязань</t>
  </si>
  <si>
    <t>Всего:</t>
  </si>
  <si>
    <t>Приложение № 1</t>
  </si>
  <si>
    <t xml:space="preserve"> к постановлению ГУ РЭК Рязанской области</t>
  </si>
  <si>
    <t>Фактически понесенные расходы на выполнение мероприятий по подключению (технологическому присоединению) газоиспользующего оборудования к газораспределительным сетям в рамках догазификации и в рамках догазификации котельных (далее - мероприятия по технологическому присоединению в рамках догазификации), рублей (без учета налога на добавленную стоимость)</t>
  </si>
  <si>
    <t>№ пункта</t>
  </si>
  <si>
    <t>городской округ город Рязань</t>
  </si>
  <si>
    <t xml:space="preserve">Наименование объекта строительства (согласно акту законченного строительством объекта)
</t>
  </si>
  <si>
    <t>Код этапа
(АА-ББ-ГГГ-Х, где:
ЭЭЭЭЭ - уникальный код этапа строительства (реконструкции) объекта, при реализации объекта с выделением этапов (по форме "00001", "00002");
"00000" - строительство объекта без выделения этапов;
СНТ - реализация мероприятий по технологическому присоединению в рамках догазификации в границах территорий ведения гражданами садоводства для собственных нужд)</t>
  </si>
  <si>
    <t>Код мероприятия
(МММ (от 1 до 3 символов), где:
"1" - разработка проектной документации и осуществление строительных мероприятий (без учета затрат, перечисленных "2", "3", "4");
"2" - рекультивация, благоустройство;
"3" - осуществление государственного кадастрового учета и (или) государственной регистрации прав на построенную или реконструированную газораспределительной организацией сеть газораспределения, включая подготовку материалов для внесения сведений в единый государственный реестр недвижимости об установлении охранных зон, а также оплату государственной пошлины за осуществление регистрации прав собственности;
"4" - осуществление газораспределительной организацией мониторинга выполнения заявителем технических условий и фактического присоединения, а также прием заявки о подключении, подготовка договора о подключении и дополнительных соглашений к нему;
"0" - строительство объекта без выделения уникального мероприятия (выполнен комплекс работ, перечисленных в "1 - 4")</t>
  </si>
  <si>
    <t>от 17 февраля 2025 г.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</si>
</sst>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E+00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0" xfId="0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" fontId="3" fillId="2" borderId="0" xfId="0" applyNumberFormat="1" applyFont="1" applyFill="1"/>
    <xf numFmtId="2" fontId="3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</cellXfs>
  <cellStyles count="3">
    <cellStyle name="Обычный" xfId="0" builtinId="0"/>
    <cellStyle name="Обычный 4" xfId="2" xr:uid="{28C95751-411B-4177-B3E8-30614C7815FE}"/>
    <cellStyle name="Пояснение 2" xfId="1" xr:uid="{CA756006-AD2B-4F84-A5A7-BB11A70ABCE3}"/>
  </cellStyles>
  <dxfs count="0"/>
  <tableStyles count="0" defaultTableStyle="TableStyleMedium2" defaultPivotStyle="PivotStyleLight16"/>
  <colors>
    <mruColors>
      <color rgb="FFE5BEF0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1882-7B36-498A-9ADC-AFA4C53F647B}">
  <sheetPr>
    <pageSetUpPr fitToPage="1"/>
  </sheetPr>
  <dimension ref="A1:M41"/>
  <sheetViews>
    <sheetView tabSelected="1" view="pageBreakPreview" topLeftCell="G1" zoomScaleNormal="100" zoomScaleSheetLayoutView="100" workbookViewId="0">
      <selection activeCell="L2" sqref="L2:M2"/>
    </sheetView>
  </sheetViews>
  <sheetFormatPr defaultRowHeight="18.75"/>
  <cols>
    <col min="1" max="1" width="6.7109375" style="1" customWidth="1"/>
    <col min="2" max="2" width="15.28515625" style="1" customWidth="1"/>
    <col min="3" max="3" width="17.140625" style="1" customWidth="1"/>
    <col min="4" max="4" width="73.28515625" style="1" customWidth="1"/>
    <col min="5" max="5" width="25.7109375" style="1" customWidth="1"/>
    <col min="6" max="6" width="43" style="1" customWidth="1"/>
    <col min="7" max="7" width="89.5703125" style="1" customWidth="1"/>
    <col min="8" max="8" width="40.42578125" style="1" customWidth="1"/>
    <col min="9" max="9" width="18.28515625" style="1" customWidth="1"/>
    <col min="10" max="10" width="18" style="1" customWidth="1"/>
    <col min="11" max="11" width="19.42578125" style="1" customWidth="1"/>
    <col min="12" max="12" width="27.85546875" style="1" customWidth="1"/>
    <col min="13" max="13" width="25.42578125" style="1" customWidth="1"/>
    <col min="14" max="16384" width="9.140625" style="1"/>
  </cols>
  <sheetData>
    <row r="1" spans="1:13" ht="24.9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M1" s="15" t="s">
        <v>70</v>
      </c>
    </row>
    <row r="2" spans="1:13" ht="24.9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2" t="s">
        <v>71</v>
      </c>
      <c r="M2" s="22"/>
    </row>
    <row r="3" spans="1:13" ht="24.95" customHeight="1">
      <c r="A3" s="3"/>
      <c r="B3" s="3"/>
      <c r="C3" s="3"/>
      <c r="D3" s="3"/>
      <c r="E3" s="3"/>
      <c r="F3" s="3"/>
      <c r="G3" s="3"/>
      <c r="H3" s="3"/>
      <c r="I3" s="4"/>
      <c r="J3" s="4"/>
      <c r="M3" s="15" t="s">
        <v>78</v>
      </c>
    </row>
    <row r="4" spans="1:13" ht="39.75" customHeight="1">
      <c r="A4" s="23" t="s">
        <v>73</v>
      </c>
      <c r="B4" s="23" t="s">
        <v>1</v>
      </c>
      <c r="C4" s="23" t="s">
        <v>0</v>
      </c>
      <c r="D4" s="23" t="s">
        <v>75</v>
      </c>
      <c r="E4" s="23" t="s">
        <v>2</v>
      </c>
      <c r="F4" s="23" t="s">
        <v>76</v>
      </c>
      <c r="G4" s="23" t="s">
        <v>77</v>
      </c>
      <c r="H4" s="23" t="s">
        <v>72</v>
      </c>
      <c r="I4" s="25" t="s">
        <v>3</v>
      </c>
      <c r="J4" s="26"/>
      <c r="K4" s="26"/>
      <c r="L4" s="26"/>
      <c r="M4" s="27"/>
    </row>
    <row r="5" spans="1:13" ht="305.25" customHeight="1">
      <c r="A5" s="24"/>
      <c r="B5" s="24"/>
      <c r="C5" s="24"/>
      <c r="D5" s="24"/>
      <c r="E5" s="24"/>
      <c r="F5" s="24"/>
      <c r="G5" s="24"/>
      <c r="H5" s="24"/>
      <c r="I5" s="16" t="s">
        <v>4</v>
      </c>
      <c r="J5" s="5" t="s">
        <v>5</v>
      </c>
      <c r="K5" s="6" t="s">
        <v>6</v>
      </c>
      <c r="L5" s="6" t="s">
        <v>7</v>
      </c>
      <c r="M5" s="6" t="s">
        <v>8</v>
      </c>
    </row>
    <row r="6" spans="1:13" s="18" customFormat="1" ht="52.5" customHeight="1">
      <c r="A6" s="13">
        <v>1</v>
      </c>
      <c r="B6" s="6" t="s">
        <v>74</v>
      </c>
      <c r="C6" s="6" t="s">
        <v>68</v>
      </c>
      <c r="D6" s="7" t="s">
        <v>37</v>
      </c>
      <c r="E6" s="6" t="s">
        <v>9</v>
      </c>
      <c r="F6" s="8" t="s">
        <v>35</v>
      </c>
      <c r="G6" s="6">
        <v>0</v>
      </c>
      <c r="H6" s="9">
        <f>79.4882*1000</f>
        <v>79488.200000000012</v>
      </c>
      <c r="I6" s="10">
        <v>79488.2</v>
      </c>
      <c r="J6" s="11"/>
      <c r="K6" s="10">
        <v>79488.2</v>
      </c>
      <c r="L6" s="17"/>
      <c r="M6" s="17"/>
    </row>
    <row r="7" spans="1:13" s="18" customFormat="1" ht="52.5" customHeight="1">
      <c r="A7" s="13">
        <v>2</v>
      </c>
      <c r="B7" s="6" t="s">
        <v>74</v>
      </c>
      <c r="C7" s="6" t="s">
        <v>68</v>
      </c>
      <c r="D7" s="7" t="s">
        <v>38</v>
      </c>
      <c r="E7" s="6" t="s">
        <v>10</v>
      </c>
      <c r="F7" s="8" t="s">
        <v>35</v>
      </c>
      <c r="G7" s="6">
        <v>0</v>
      </c>
      <c r="H7" s="9">
        <f>75.81*1000</f>
        <v>75810</v>
      </c>
      <c r="I7" s="9">
        <v>63845</v>
      </c>
      <c r="J7" s="12"/>
      <c r="K7" s="9">
        <v>63845</v>
      </c>
      <c r="L7" s="17"/>
      <c r="M7" s="17"/>
    </row>
    <row r="8" spans="1:13" s="18" customFormat="1" ht="52.5" customHeight="1">
      <c r="A8" s="13">
        <v>3</v>
      </c>
      <c r="B8" s="6" t="s">
        <v>74</v>
      </c>
      <c r="C8" s="6" t="s">
        <v>68</v>
      </c>
      <c r="D8" s="7" t="s">
        <v>39</v>
      </c>
      <c r="E8" s="6" t="s">
        <v>11</v>
      </c>
      <c r="F8" s="8" t="s">
        <v>35</v>
      </c>
      <c r="G8" s="6">
        <v>4</v>
      </c>
      <c r="H8" s="9">
        <f>15.46*1000</f>
        <v>15460</v>
      </c>
      <c r="I8" s="9">
        <v>6805</v>
      </c>
      <c r="J8" s="12"/>
      <c r="K8" s="9">
        <v>6805</v>
      </c>
      <c r="L8" s="17"/>
      <c r="M8" s="17"/>
    </row>
    <row r="9" spans="1:13" s="18" customFormat="1" ht="52.5" customHeight="1">
      <c r="A9" s="13">
        <v>4</v>
      </c>
      <c r="B9" s="6" t="s">
        <v>74</v>
      </c>
      <c r="C9" s="6" t="s">
        <v>68</v>
      </c>
      <c r="D9" s="7" t="s">
        <v>40</v>
      </c>
      <c r="E9" s="6" t="s">
        <v>12</v>
      </c>
      <c r="F9" s="8" t="s">
        <v>35</v>
      </c>
      <c r="G9" s="6">
        <v>4</v>
      </c>
      <c r="H9" s="9">
        <f>20.41*1000</f>
        <v>20410</v>
      </c>
      <c r="I9" s="9">
        <v>16280.99</v>
      </c>
      <c r="J9" s="12"/>
      <c r="K9" s="9">
        <v>16280.99</v>
      </c>
      <c r="L9" s="17"/>
      <c r="M9" s="17"/>
    </row>
    <row r="10" spans="1:13" s="18" customFormat="1" ht="52.5" customHeight="1">
      <c r="A10" s="13">
        <v>5</v>
      </c>
      <c r="B10" s="6" t="s">
        <v>74</v>
      </c>
      <c r="C10" s="6" t="s">
        <v>68</v>
      </c>
      <c r="D10" s="7" t="s">
        <v>41</v>
      </c>
      <c r="E10" s="6" t="s">
        <v>13</v>
      </c>
      <c r="F10" s="8" t="s">
        <v>35</v>
      </c>
      <c r="G10" s="6">
        <v>4</v>
      </c>
      <c r="H10" s="9">
        <f>5.53*1000</f>
        <v>5530</v>
      </c>
      <c r="I10" s="9">
        <v>5530</v>
      </c>
      <c r="J10" s="12"/>
      <c r="K10" s="9">
        <v>5530</v>
      </c>
      <c r="L10" s="17"/>
      <c r="M10" s="17"/>
    </row>
    <row r="11" spans="1:13" s="18" customFormat="1" ht="52.5" customHeight="1">
      <c r="A11" s="13">
        <v>6</v>
      </c>
      <c r="B11" s="6" t="s">
        <v>74</v>
      </c>
      <c r="C11" s="6" t="s">
        <v>68</v>
      </c>
      <c r="D11" s="7" t="s">
        <v>42</v>
      </c>
      <c r="E11" s="6" t="s">
        <v>14</v>
      </c>
      <c r="F11" s="8" t="s">
        <v>36</v>
      </c>
      <c r="G11" s="6">
        <v>4</v>
      </c>
      <c r="H11" s="9">
        <f>31.07*1000</f>
        <v>31070</v>
      </c>
      <c r="I11" s="9">
        <v>14158.999999999998</v>
      </c>
      <c r="J11" s="12"/>
      <c r="K11" s="9">
        <v>14158.999999999998</v>
      </c>
      <c r="L11" s="17"/>
      <c r="M11" s="17"/>
    </row>
    <row r="12" spans="1:13" s="18" customFormat="1" ht="52.5" customHeight="1">
      <c r="A12" s="13">
        <v>7</v>
      </c>
      <c r="B12" s="6" t="s">
        <v>74</v>
      </c>
      <c r="C12" s="6" t="s">
        <v>68</v>
      </c>
      <c r="D12" s="7" t="s">
        <v>43</v>
      </c>
      <c r="E12" s="6" t="s">
        <v>14</v>
      </c>
      <c r="F12" s="8" t="s">
        <v>36</v>
      </c>
      <c r="G12" s="6">
        <v>4</v>
      </c>
      <c r="H12" s="9">
        <f>17.69*1000</f>
        <v>17690</v>
      </c>
      <c r="I12" s="9">
        <v>13485</v>
      </c>
      <c r="J12" s="12"/>
      <c r="K12" s="9">
        <v>13485</v>
      </c>
      <c r="L12" s="17"/>
      <c r="M12" s="17"/>
    </row>
    <row r="13" spans="1:13" s="18" customFormat="1" ht="52.5" customHeight="1">
      <c r="A13" s="13">
        <v>8</v>
      </c>
      <c r="B13" s="6" t="s">
        <v>74</v>
      </c>
      <c r="C13" s="6" t="s">
        <v>68</v>
      </c>
      <c r="D13" s="7" t="s">
        <v>44</v>
      </c>
      <c r="E13" s="6" t="s">
        <v>15</v>
      </c>
      <c r="F13" s="8" t="s">
        <v>35</v>
      </c>
      <c r="G13" s="6">
        <v>0</v>
      </c>
      <c r="H13" s="9">
        <f>90.007*1000</f>
        <v>90007</v>
      </c>
      <c r="I13" s="9">
        <v>81155.999999999985</v>
      </c>
      <c r="J13" s="12"/>
      <c r="K13" s="9">
        <v>81155.999999999985</v>
      </c>
      <c r="L13" s="17"/>
      <c r="M13" s="17"/>
    </row>
    <row r="14" spans="1:13" s="18" customFormat="1" ht="52.5" customHeight="1">
      <c r="A14" s="13">
        <v>9</v>
      </c>
      <c r="B14" s="6" t="s">
        <v>74</v>
      </c>
      <c r="C14" s="6" t="s">
        <v>68</v>
      </c>
      <c r="D14" s="7" t="s">
        <v>45</v>
      </c>
      <c r="E14" s="6" t="s">
        <v>16</v>
      </c>
      <c r="F14" s="8" t="s">
        <v>35</v>
      </c>
      <c r="G14" s="6">
        <v>0</v>
      </c>
      <c r="H14" s="9">
        <f>62.855*1000</f>
        <v>62855</v>
      </c>
      <c r="I14" s="9">
        <v>62855.000000000007</v>
      </c>
      <c r="J14" s="12"/>
      <c r="K14" s="9">
        <v>62855.000000000007</v>
      </c>
      <c r="L14" s="17"/>
      <c r="M14" s="17"/>
    </row>
    <row r="15" spans="1:13" s="18" customFormat="1" ht="52.5" customHeight="1">
      <c r="A15" s="13">
        <v>10</v>
      </c>
      <c r="B15" s="6" t="s">
        <v>74</v>
      </c>
      <c r="C15" s="6" t="s">
        <v>68</v>
      </c>
      <c r="D15" s="7" t="s">
        <v>46</v>
      </c>
      <c r="E15" s="6" t="s">
        <v>17</v>
      </c>
      <c r="F15" s="8" t="s">
        <v>35</v>
      </c>
      <c r="G15" s="6">
        <v>0</v>
      </c>
      <c r="H15" s="9">
        <f>971.395*1000</f>
        <v>971395</v>
      </c>
      <c r="I15" s="9">
        <v>965519</v>
      </c>
      <c r="J15" s="12"/>
      <c r="K15" s="9">
        <v>965519</v>
      </c>
      <c r="L15" s="17"/>
      <c r="M15" s="17"/>
    </row>
    <row r="16" spans="1:13" s="18" customFormat="1" ht="52.5" customHeight="1">
      <c r="A16" s="13">
        <v>11</v>
      </c>
      <c r="B16" s="6" t="s">
        <v>74</v>
      </c>
      <c r="C16" s="6" t="s">
        <v>68</v>
      </c>
      <c r="D16" s="7" t="s">
        <v>47</v>
      </c>
      <c r="E16" s="6" t="s">
        <v>18</v>
      </c>
      <c r="F16" s="8" t="s">
        <v>35</v>
      </c>
      <c r="G16" s="6">
        <v>0</v>
      </c>
      <c r="H16" s="9">
        <f>126.134*1000</f>
        <v>126134</v>
      </c>
      <c r="I16" s="9">
        <v>122584</v>
      </c>
      <c r="J16" s="12"/>
      <c r="K16" s="9">
        <v>122584</v>
      </c>
      <c r="L16" s="17"/>
      <c r="M16" s="17"/>
    </row>
    <row r="17" spans="1:13" s="18" customFormat="1" ht="52.5" customHeight="1">
      <c r="A17" s="13">
        <v>12</v>
      </c>
      <c r="B17" s="6" t="s">
        <v>74</v>
      </c>
      <c r="C17" s="6" t="s">
        <v>68</v>
      </c>
      <c r="D17" s="7" t="s">
        <v>48</v>
      </c>
      <c r="E17" s="6" t="s">
        <v>19</v>
      </c>
      <c r="F17" s="8" t="s">
        <v>35</v>
      </c>
      <c r="G17" s="6">
        <v>0</v>
      </c>
      <c r="H17" s="9">
        <f>289.418*1000</f>
        <v>289418</v>
      </c>
      <c r="I17" s="9">
        <v>272866.99999999994</v>
      </c>
      <c r="J17" s="12"/>
      <c r="K17" s="9">
        <v>272866.99999999994</v>
      </c>
      <c r="L17" s="17"/>
      <c r="M17" s="17"/>
    </row>
    <row r="18" spans="1:13" s="18" customFormat="1" ht="39.75" customHeight="1">
      <c r="A18" s="13">
        <v>13</v>
      </c>
      <c r="B18" s="6" t="s">
        <v>74</v>
      </c>
      <c r="C18" s="6" t="s">
        <v>68</v>
      </c>
      <c r="D18" s="7" t="s">
        <v>49</v>
      </c>
      <c r="E18" s="6" t="s">
        <v>20</v>
      </c>
      <c r="F18" s="8" t="s">
        <v>35</v>
      </c>
      <c r="G18" s="6">
        <v>0</v>
      </c>
      <c r="H18" s="9">
        <f>85.353*1000</f>
        <v>85353</v>
      </c>
      <c r="I18" s="9">
        <v>85353.000000000015</v>
      </c>
      <c r="J18" s="12"/>
      <c r="K18" s="9">
        <v>85353.000000000015</v>
      </c>
      <c r="L18" s="17"/>
      <c r="M18" s="17"/>
    </row>
    <row r="19" spans="1:13" s="18" customFormat="1" ht="39" customHeight="1">
      <c r="A19" s="13">
        <v>14</v>
      </c>
      <c r="B19" s="6" t="s">
        <v>74</v>
      </c>
      <c r="C19" s="6" t="s">
        <v>68</v>
      </c>
      <c r="D19" s="7" t="s">
        <v>50</v>
      </c>
      <c r="E19" s="6" t="s">
        <v>21</v>
      </c>
      <c r="F19" s="8" t="s">
        <v>35</v>
      </c>
      <c r="G19" s="6">
        <v>4</v>
      </c>
      <c r="H19" s="9">
        <v>25531.000000000004</v>
      </c>
      <c r="I19" s="9">
        <v>12759</v>
      </c>
      <c r="J19" s="12"/>
      <c r="K19" s="9">
        <v>12759</v>
      </c>
      <c r="L19" s="17"/>
      <c r="M19" s="17"/>
    </row>
    <row r="20" spans="1:13" s="18" customFormat="1" ht="41.25" customHeight="1">
      <c r="A20" s="13">
        <v>15</v>
      </c>
      <c r="B20" s="6" t="s">
        <v>74</v>
      </c>
      <c r="C20" s="6" t="s">
        <v>68</v>
      </c>
      <c r="D20" s="7" t="s">
        <v>51</v>
      </c>
      <c r="E20" s="6" t="s">
        <v>22</v>
      </c>
      <c r="F20" s="8" t="s">
        <v>35</v>
      </c>
      <c r="G20" s="6">
        <v>4</v>
      </c>
      <c r="H20" s="9">
        <v>9260</v>
      </c>
      <c r="I20" s="9">
        <v>9260</v>
      </c>
      <c r="J20" s="12"/>
      <c r="K20" s="9">
        <v>9260</v>
      </c>
      <c r="L20" s="17"/>
      <c r="M20" s="17"/>
    </row>
    <row r="21" spans="1:13" s="18" customFormat="1" ht="42.75" customHeight="1">
      <c r="A21" s="13">
        <v>16</v>
      </c>
      <c r="B21" s="6" t="s">
        <v>74</v>
      </c>
      <c r="C21" s="6" t="s">
        <v>68</v>
      </c>
      <c r="D21" s="7" t="s">
        <v>52</v>
      </c>
      <c r="E21" s="6" t="s">
        <v>23</v>
      </c>
      <c r="F21" s="8" t="s">
        <v>35</v>
      </c>
      <c r="G21" s="6">
        <v>4</v>
      </c>
      <c r="H21" s="9">
        <v>13129.999999999998</v>
      </c>
      <c r="I21" s="9">
        <v>6805</v>
      </c>
      <c r="J21" s="12"/>
      <c r="K21" s="9">
        <v>6805</v>
      </c>
      <c r="L21" s="17"/>
      <c r="M21" s="17"/>
    </row>
    <row r="22" spans="1:13" s="18" customFormat="1" ht="52.5" customHeight="1">
      <c r="A22" s="13">
        <v>17</v>
      </c>
      <c r="B22" s="6" t="s">
        <v>74</v>
      </c>
      <c r="C22" s="6" t="s">
        <v>68</v>
      </c>
      <c r="D22" s="7" t="s">
        <v>53</v>
      </c>
      <c r="E22" s="6" t="s">
        <v>24</v>
      </c>
      <c r="F22" s="8" t="s">
        <v>35</v>
      </c>
      <c r="G22" s="6">
        <v>4</v>
      </c>
      <c r="H22" s="9">
        <v>9509</v>
      </c>
      <c r="I22" s="9">
        <v>9509</v>
      </c>
      <c r="J22" s="12"/>
      <c r="K22" s="9">
        <v>9509</v>
      </c>
      <c r="L22" s="17"/>
      <c r="M22" s="17"/>
    </row>
    <row r="23" spans="1:13" s="18" customFormat="1" ht="52.5" customHeight="1">
      <c r="A23" s="13">
        <v>18</v>
      </c>
      <c r="B23" s="6" t="s">
        <v>74</v>
      </c>
      <c r="C23" s="6" t="s">
        <v>68</v>
      </c>
      <c r="D23" s="7" t="s">
        <v>54</v>
      </c>
      <c r="E23" s="6" t="s">
        <v>25</v>
      </c>
      <c r="F23" s="8" t="s">
        <v>36</v>
      </c>
      <c r="G23" s="6">
        <v>4</v>
      </c>
      <c r="H23" s="9">
        <v>27130.000000000004</v>
      </c>
      <c r="I23" s="9">
        <v>14158.999999999998</v>
      </c>
      <c r="J23" s="12"/>
      <c r="K23" s="9">
        <v>14158.999999999998</v>
      </c>
      <c r="L23" s="17"/>
      <c r="M23" s="17"/>
    </row>
    <row r="24" spans="1:13" s="18" customFormat="1" ht="52.5" customHeight="1">
      <c r="A24" s="13">
        <v>19</v>
      </c>
      <c r="B24" s="6" t="s">
        <v>74</v>
      </c>
      <c r="C24" s="6" t="s">
        <v>68</v>
      </c>
      <c r="D24" s="7" t="s">
        <v>55</v>
      </c>
      <c r="E24" s="6" t="s">
        <v>26</v>
      </c>
      <c r="F24" s="8" t="s">
        <v>35</v>
      </c>
      <c r="G24" s="6">
        <v>0</v>
      </c>
      <c r="H24" s="9">
        <v>136489.99999999997</v>
      </c>
      <c r="I24" s="9">
        <v>122788.99999999999</v>
      </c>
      <c r="J24" s="12"/>
      <c r="K24" s="9">
        <v>122788.99999999999</v>
      </c>
      <c r="L24" s="17"/>
      <c r="M24" s="17"/>
    </row>
    <row r="25" spans="1:13" s="18" customFormat="1" ht="45" customHeight="1">
      <c r="A25" s="13">
        <v>20</v>
      </c>
      <c r="B25" s="6" t="s">
        <v>74</v>
      </c>
      <c r="C25" s="6" t="s">
        <v>68</v>
      </c>
      <c r="D25" s="7" t="s">
        <v>56</v>
      </c>
      <c r="E25" s="6" t="s">
        <v>27</v>
      </c>
      <c r="F25" s="8" t="s">
        <v>36</v>
      </c>
      <c r="G25" s="6">
        <v>0</v>
      </c>
      <c r="H25" s="9">
        <v>1156080</v>
      </c>
      <c r="I25" s="9">
        <v>1149815</v>
      </c>
      <c r="J25" s="12"/>
      <c r="K25" s="9">
        <v>1149815</v>
      </c>
      <c r="L25" s="17"/>
      <c r="M25" s="17"/>
    </row>
    <row r="26" spans="1:13" s="18" customFormat="1" ht="52.5" customHeight="1">
      <c r="A26" s="13">
        <v>21</v>
      </c>
      <c r="B26" s="6" t="s">
        <v>74</v>
      </c>
      <c r="C26" s="6" t="s">
        <v>68</v>
      </c>
      <c r="D26" s="7" t="s">
        <v>57</v>
      </c>
      <c r="E26" s="6" t="s">
        <v>28</v>
      </c>
      <c r="F26" s="8" t="s">
        <v>35</v>
      </c>
      <c r="G26" s="6">
        <v>4</v>
      </c>
      <c r="H26" s="9">
        <v>12880</v>
      </c>
      <c r="I26" s="9">
        <v>6805</v>
      </c>
      <c r="J26" s="12"/>
      <c r="K26" s="9">
        <v>6805</v>
      </c>
      <c r="L26" s="17"/>
      <c r="M26" s="17"/>
    </row>
    <row r="27" spans="1:13" s="18" customFormat="1" ht="52.5" customHeight="1">
      <c r="A27" s="13">
        <v>22</v>
      </c>
      <c r="B27" s="6" t="s">
        <v>74</v>
      </c>
      <c r="C27" s="6" t="s">
        <v>68</v>
      </c>
      <c r="D27" s="7" t="s">
        <v>58</v>
      </c>
      <c r="E27" s="6" t="s">
        <v>29</v>
      </c>
      <c r="F27" s="8" t="s">
        <v>35</v>
      </c>
      <c r="G27" s="6">
        <v>4</v>
      </c>
      <c r="H27" s="9">
        <v>33539</v>
      </c>
      <c r="I27" s="9">
        <v>6805</v>
      </c>
      <c r="J27" s="12"/>
      <c r="K27" s="9">
        <v>6805</v>
      </c>
      <c r="L27" s="17"/>
      <c r="M27" s="17"/>
    </row>
    <row r="28" spans="1:13" s="18" customFormat="1" ht="52.5" customHeight="1">
      <c r="A28" s="13">
        <v>23</v>
      </c>
      <c r="B28" s="6" t="s">
        <v>74</v>
      </c>
      <c r="C28" s="6" t="s">
        <v>68</v>
      </c>
      <c r="D28" s="7" t="s">
        <v>59</v>
      </c>
      <c r="E28" s="6" t="s">
        <v>25</v>
      </c>
      <c r="F28" s="8" t="s">
        <v>36</v>
      </c>
      <c r="G28" s="6">
        <v>4</v>
      </c>
      <c r="H28" s="9">
        <v>36626</v>
      </c>
      <c r="I28" s="9">
        <v>14158.999999999998</v>
      </c>
      <c r="J28" s="12"/>
      <c r="K28" s="9">
        <v>14158.999999999998</v>
      </c>
      <c r="L28" s="17"/>
      <c r="M28" s="17"/>
    </row>
    <row r="29" spans="1:13" s="18" customFormat="1" ht="52.5" customHeight="1">
      <c r="A29" s="13">
        <v>24</v>
      </c>
      <c r="B29" s="6" t="s">
        <v>74</v>
      </c>
      <c r="C29" s="6" t="s">
        <v>68</v>
      </c>
      <c r="D29" s="7" t="s">
        <v>60</v>
      </c>
      <c r="E29" s="6" t="s">
        <v>30</v>
      </c>
      <c r="F29" s="8" t="s">
        <v>35</v>
      </c>
      <c r="G29" s="6">
        <v>4</v>
      </c>
      <c r="H29" s="9">
        <v>38509.199999999997</v>
      </c>
      <c r="I29" s="9">
        <v>12774.199999999999</v>
      </c>
      <c r="J29" s="12"/>
      <c r="K29" s="9">
        <v>12774.199999999999</v>
      </c>
      <c r="L29" s="17"/>
      <c r="M29" s="17"/>
    </row>
    <row r="30" spans="1:13" s="18" customFormat="1" ht="36" customHeight="1">
      <c r="A30" s="13">
        <v>25</v>
      </c>
      <c r="B30" s="6" t="s">
        <v>74</v>
      </c>
      <c r="C30" s="13" t="s">
        <v>68</v>
      </c>
      <c r="D30" s="7" t="s">
        <v>61</v>
      </c>
      <c r="E30" s="6" t="s">
        <v>31</v>
      </c>
      <c r="F30" s="8" t="s">
        <v>35</v>
      </c>
      <c r="G30" s="6">
        <v>4</v>
      </c>
      <c r="H30" s="9">
        <v>30137</v>
      </c>
      <c r="I30" s="9">
        <v>17959</v>
      </c>
      <c r="J30" s="12"/>
      <c r="K30" s="9">
        <v>17959</v>
      </c>
      <c r="L30" s="17"/>
      <c r="M30" s="17"/>
    </row>
    <row r="31" spans="1:13" s="18" customFormat="1" ht="41.25" customHeight="1">
      <c r="A31" s="13">
        <v>26</v>
      </c>
      <c r="B31" s="6" t="s">
        <v>74</v>
      </c>
      <c r="C31" s="6" t="s">
        <v>68</v>
      </c>
      <c r="D31" s="7" t="s">
        <v>62</v>
      </c>
      <c r="E31" s="6" t="s">
        <v>32</v>
      </c>
      <c r="F31" s="8" t="s">
        <v>35</v>
      </c>
      <c r="G31" s="6">
        <v>4</v>
      </c>
      <c r="H31" s="9">
        <v>17860</v>
      </c>
      <c r="I31" s="9">
        <v>12754.999999999998</v>
      </c>
      <c r="J31" s="12"/>
      <c r="K31" s="9">
        <v>12754.999999999998</v>
      </c>
      <c r="L31" s="17"/>
      <c r="M31" s="17"/>
    </row>
    <row r="32" spans="1:13" s="18" customFormat="1" ht="35.25" customHeight="1">
      <c r="A32" s="13">
        <v>27</v>
      </c>
      <c r="B32" s="6" t="s">
        <v>74</v>
      </c>
      <c r="C32" s="6" t="s">
        <v>68</v>
      </c>
      <c r="D32" s="7" t="s">
        <v>63</v>
      </c>
      <c r="E32" s="6" t="s">
        <v>33</v>
      </c>
      <c r="F32" s="8" t="s">
        <v>35</v>
      </c>
      <c r="G32" s="6">
        <v>0</v>
      </c>
      <c r="H32" s="9">
        <v>97664.999999999985</v>
      </c>
      <c r="I32" s="9">
        <v>91285</v>
      </c>
      <c r="J32" s="12"/>
      <c r="K32" s="9">
        <v>91285</v>
      </c>
      <c r="L32" s="17"/>
      <c r="M32" s="17"/>
    </row>
    <row r="33" spans="1:13" s="18" customFormat="1" ht="52.5" customHeight="1">
      <c r="A33" s="13">
        <v>28</v>
      </c>
      <c r="B33" s="6" t="s">
        <v>74</v>
      </c>
      <c r="C33" s="6" t="s">
        <v>68</v>
      </c>
      <c r="D33" s="7" t="s">
        <v>64</v>
      </c>
      <c r="E33" s="6" t="s">
        <v>34</v>
      </c>
      <c r="F33" s="8" t="s">
        <v>36</v>
      </c>
      <c r="G33" s="6">
        <v>4</v>
      </c>
      <c r="H33" s="9">
        <v>2970</v>
      </c>
      <c r="I33" s="9">
        <v>2970</v>
      </c>
      <c r="J33" s="12"/>
      <c r="K33" s="9">
        <v>2970</v>
      </c>
      <c r="L33" s="17"/>
      <c r="M33" s="17"/>
    </row>
    <row r="34" spans="1:13" s="18" customFormat="1" ht="52.5" customHeight="1">
      <c r="A34" s="13">
        <v>29</v>
      </c>
      <c r="B34" s="6" t="s">
        <v>74</v>
      </c>
      <c r="C34" s="6" t="s">
        <v>68</v>
      </c>
      <c r="D34" s="7" t="s">
        <v>65</v>
      </c>
      <c r="E34" s="6" t="s">
        <v>34</v>
      </c>
      <c r="F34" s="8" t="s">
        <v>36</v>
      </c>
      <c r="G34" s="6">
        <v>4</v>
      </c>
      <c r="H34" s="9">
        <v>2720</v>
      </c>
      <c r="I34" s="9">
        <v>2720</v>
      </c>
      <c r="J34" s="12"/>
      <c r="K34" s="9">
        <v>2720</v>
      </c>
      <c r="L34" s="17"/>
      <c r="M34" s="17"/>
    </row>
    <row r="35" spans="1:13" s="18" customFormat="1" ht="52.5" customHeight="1">
      <c r="A35" s="13">
        <v>30</v>
      </c>
      <c r="B35" s="6" t="s">
        <v>74</v>
      </c>
      <c r="C35" s="6" t="s">
        <v>68</v>
      </c>
      <c r="D35" s="7" t="s">
        <v>66</v>
      </c>
      <c r="E35" s="6" t="s">
        <v>34</v>
      </c>
      <c r="F35" s="8" t="s">
        <v>36</v>
      </c>
      <c r="G35" s="6">
        <v>0</v>
      </c>
      <c r="H35" s="9">
        <v>7388445.6200000001</v>
      </c>
      <c r="I35" s="9">
        <v>7388445.6200000001</v>
      </c>
      <c r="J35" s="12"/>
      <c r="K35" s="9">
        <v>7388445.6200000001</v>
      </c>
      <c r="L35" s="17"/>
      <c r="M35" s="17"/>
    </row>
    <row r="36" spans="1:13" s="18" customFormat="1" ht="52.5" customHeight="1">
      <c r="A36" s="13">
        <v>31</v>
      </c>
      <c r="B36" s="6" t="s">
        <v>74</v>
      </c>
      <c r="C36" s="6" t="s">
        <v>68</v>
      </c>
      <c r="D36" s="7" t="s">
        <v>67</v>
      </c>
      <c r="E36" s="6" t="s">
        <v>34</v>
      </c>
      <c r="F36" s="8" t="s">
        <v>36</v>
      </c>
      <c r="G36" s="6">
        <v>4</v>
      </c>
      <c r="H36" s="9">
        <v>2970</v>
      </c>
      <c r="I36" s="9">
        <v>2970</v>
      </c>
      <c r="J36" s="12"/>
      <c r="K36" s="9">
        <v>2970</v>
      </c>
      <c r="L36" s="17"/>
      <c r="M36" s="17"/>
    </row>
    <row r="37" spans="1:13" ht="41.25" customHeight="1">
      <c r="A37" s="28" t="s">
        <v>69</v>
      </c>
      <c r="B37" s="29"/>
      <c r="C37" s="29"/>
      <c r="D37" s="29"/>
      <c r="E37" s="29"/>
      <c r="F37" s="30"/>
      <c r="G37" s="14"/>
      <c r="H37" s="9">
        <f t="shared" ref="H37:M37" si="0">SUM(H6:H36)</f>
        <v>10912072.02</v>
      </c>
      <c r="I37" s="9">
        <f t="shared" si="0"/>
        <v>10674671.01</v>
      </c>
      <c r="J37" s="9">
        <f t="shared" si="0"/>
        <v>0</v>
      </c>
      <c r="K37" s="9">
        <f t="shared" si="0"/>
        <v>10674671.01</v>
      </c>
      <c r="L37" s="9">
        <f t="shared" si="0"/>
        <v>0</v>
      </c>
      <c r="M37" s="9">
        <f t="shared" si="0"/>
        <v>0</v>
      </c>
    </row>
    <row r="39" spans="1:13">
      <c r="K39" s="19"/>
    </row>
    <row r="40" spans="1:13">
      <c r="I40" s="20"/>
    </row>
    <row r="41" spans="1:13">
      <c r="K41" s="21"/>
    </row>
  </sheetData>
  <autoFilter ref="A4:H37" xr:uid="{7E8D1882-7B36-498A-9ADC-AFA4C53F647B}"/>
  <mergeCells count="11">
    <mergeCell ref="A37:F37"/>
    <mergeCell ref="A4:A5"/>
    <mergeCell ref="C4:C5"/>
    <mergeCell ref="D4:D5"/>
    <mergeCell ref="E4:E5"/>
    <mergeCell ref="L2:M2"/>
    <mergeCell ref="H4:H5"/>
    <mergeCell ref="B4:B5"/>
    <mergeCell ref="F4:F5"/>
    <mergeCell ref="G4:G5"/>
    <mergeCell ref="I4:M4"/>
  </mergeCells>
  <pageMargins left="0.7" right="0.7" top="0.75" bottom="0.75" header="0.3" footer="0.3"/>
  <pageSetup paperSize="9" scale="31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Объедков Александр Петрович</dc:creator>
  <cp:lastModifiedBy>Владимир Юрьевич Харин</cp:lastModifiedBy>
  <cp:lastPrinted>2025-02-17T11:44:11Z</cp:lastPrinted>
  <dcterms:created xsi:type="dcterms:W3CDTF">2022-01-18T10:16:35Z</dcterms:created>
  <dcterms:modified xsi:type="dcterms:W3CDTF">2025-02-19T10:52:22Z</dcterms:modified>
</cp:coreProperties>
</file>